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<sst xmlns="http://schemas.openxmlformats.org/spreadsheetml/2006/main" count="335" uniqueCount="237">
  <si>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</si>
  <si>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</si>
  <si>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</si>
  <si>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</si>
  <si>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</si>
  <si>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</si>
  <si>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</si>
  <si>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</si>
  <si>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</si>
  <si>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</si>
  <si>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</si>
  <si>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</si>
  <si>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</si>
  <si>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</si>
  <si>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</si>
  <si>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</si>
  <si>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</si>
  <si>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</si>
  <si>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</si>
  <si>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</si>
  <si>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</si>
  <si>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</si>
  <si>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</si>
  <si>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</si>
  <si>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</si>
  <si>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</si>
  <si>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</si>
  <si>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</si>
  <si>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</si>
  <si>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</si>
  <si>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</si>
  <si>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</si>
  <si>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</si>
  <si>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</si>
  <si>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</si>
  <si>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</si>
  <si>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</si>
  <si>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</si>
  <si>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</si>
  <si>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</si>
  <si>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</si>
  <si>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</si>
  <si>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</si>
  <si>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</si>
  <si>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</si>
  <si>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</si>
  <si>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</si>
  <si>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</si>
  <si>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</si>
  <si>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</si>
  <si>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</si>
  <si>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</si>
  <si>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</si>
  <si>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</si>
  <si>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</si>
  <si>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</si>
  <si>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</si>
  <si>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</si>
  <si>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</si>
  <si>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</si>
  <si>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</si>
  <si>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</si>
  <si>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</si>
  <si>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</si>
  <si>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</si>
  <si>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</si>
  <si>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</si>
  <si>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</si>
  <si>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</si>
  <si>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</si>
  <si>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</si>
  <si>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</si>
  <si>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</si>
  <si>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</si>
  <si>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</si>
  <si>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</si>
  <si>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</si>
  <si>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</si>
  <si>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</si>
  <si>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</si>
  <si>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</si>
  <si>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</si>
  <si>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</si>
  <si>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</si>
  <si>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</si>
  <si>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</si>
  <si>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</si>
  <si>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</si>
  <si>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</si>
  <si>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</si>
  <si>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</si>
  <si>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</si>
  <si>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</si>
  <si>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</si>
  <si>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</si>
  <si>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</si>
  <si>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</si>
  <si>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</si>
  <si>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</si>
  <si>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</si>
  <si>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</si>
  <si>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</si>
  <si>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</si>
  <si>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</si>
  <si>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</si>
  <si>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</si>
  <si>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</si>
  <si>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</si>
  <si>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</si>
  <si>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</si>
  <si>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</si>
  <si>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</si>
  <si>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</si>
  <si>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</si>
  <si>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</si>
  <si>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</si>
  <si>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</si>
  <si>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</si>
  <si>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</si>
  <si>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</si>
  <si>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</si>
  <si>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</si>
  <si>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</si>
  <si>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</si>
  <si>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Приложение 2  к письму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</si>
  <si>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</si>
  <si>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</si>
  <si>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</si>
  <si>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</si>
  <si>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</si>
  <si>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</si>
  <si>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</si>
  <si>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Х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</si>
  <si>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</si>
  <si>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</si>
  <si>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</si>
  <si>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</si>
  <si>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</si>
  <si>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</si>
  <si>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</si>
  <si>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</si>
  <si>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</si>
  <si>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</si>
  <si>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</si>
  <si>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</si>
  <si>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</si>
  <si>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</si>
  <si>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</si>
  <si>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</si>
  <si>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</si>
  <si>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</si>
  <si>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</si>
  <si>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</si>
  <si>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</si>
  <si>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</si>
  <si>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</si>
  <si>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</si>
  <si>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</si>
  <si>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</si>
  <si>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</si>
  <si>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</si>
  <si>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</si>
  <si>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</si>
  <si>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</si>
  <si>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</si>
  <si>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</si>
  <si>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</si>
  <si>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</si>
  <si>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</si>
  <si>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</si>
  <si>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</si>
  <si>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</si>
  <si>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</si>
  <si>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</si>
  <si>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</si>
  <si>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</si>
  <si>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</si>
  <si>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</si>
  <si>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</si>
  <si>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</si>
  <si>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</si>
  <si>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</si>
  <si>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</si>
  <si>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</si>
  <si>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</si>
  <si>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</si>
  <si>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</si>
  <si>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</si>
  <si>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</si>
  <si>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</si>
  <si>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t>* Протокол направлен письмом от 27.01.2022  № 208-12-10-496/22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</si>
  <si>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</si>
  <si>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</si>
  <si>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</si>
  <si>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0</t>
  </si>
  <si>
    <t>лесоматериалы необработанные</t>
  </si>
  <si>
    <t>тыс.куб.м</t>
  </si>
  <si>
    <t>лесоматериалы хвойных пород</t>
  </si>
  <si>
    <t>лесоматериалы лиственных пород, за исключением тропических пород</t>
  </si>
  <si>
    <t>древесина топливная</t>
  </si>
  <si>
    <t>хлеб и хлебобулочные изделия, включая полуфабрикаты</t>
  </si>
  <si>
    <t>тн</t>
  </si>
  <si>
    <t>полуфабрикаты мясные, мясосодержащие, охлажденные, замороженные</t>
  </si>
  <si>
    <t>изделия хлебобулочные недлительного хранения</t>
  </si>
  <si>
    <t>кондитерские изделия</t>
  </si>
  <si>
    <t>продукты пищевые готовые и блюда</t>
  </si>
  <si>
    <t>пиво, кроме отходов пивоварения</t>
  </si>
  <si>
    <t>тыс.декалитров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</si>
  <si>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</si>
  <si>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тыс.полулитров</t>
  </si>
  <si>
    <t>напитки безалкогольные прочие</t>
  </si>
  <si>
    <t>куртки из текстильных материалов, кроме трикотажных или вязаных</t>
  </si>
  <si>
    <t>спецодежда</t>
  </si>
  <si>
    <t>тыс. шт.</t>
  </si>
  <si>
    <t>тыс. руб.</t>
  </si>
  <si>
    <t>машины бурильные</t>
  </si>
  <si>
    <t>энергия тепловая, отпущенная котельными</t>
  </si>
  <si>
    <t>тыс. Гкал</t>
  </si>
  <si>
    <t>Гончарова Елена Сергеевна</t>
  </si>
  <si>
    <t>8 (918) 965-86-06</t>
  </si>
  <si>
    <t>-</t>
  </si>
  <si>
    <t>мясо и субпродукты</t>
  </si>
  <si>
    <t>свинина, кроме субпродуктов</t>
  </si>
  <si>
    <t>производство готовых металлических изделий, кроме машин и оборудования</t>
  </si>
  <si>
    <t>производство мебели</t>
  </si>
  <si>
    <t>оборудование специального назначения, не включенное в другие группировки</t>
  </si>
  <si>
    <t>мебель</t>
  </si>
  <si>
    <t>за январь-апрель 2022 года</t>
  </si>
  <si>
    <t>администрации муниципального образования</t>
  </si>
  <si>
    <t>Апшеронский район</t>
  </si>
  <si>
    <t>образования Апшеронский район</t>
  </si>
  <si>
    <t>администрации муниципального</t>
  </si>
  <si>
    <t xml:space="preserve"> муниципального образования Апшеронский район </t>
  </si>
  <si>
    <t>за январь-июнь 2022 года</t>
  </si>
  <si>
    <t xml:space="preserve">В санаторно-курортной отрасли наблюдает спад на 69,5% по отношению к аналогичному периоду прошлога года в результате прекращения функционирования ООО "Санаторий Минеральный".                </t>
  </si>
  <si>
    <t>Финансы на  1 июня 2022 года*</t>
  </si>
  <si>
    <t>Численность безработных граждан, зарегистрированных в государственных учреждениях службы занятости по состоянию на 1 июля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</si>
</sst>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51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wrapText="1"/>
    </xf>
    <xf numFmtId="182" fontId="51" fillId="0" borderId="14" xfId="0" applyNumberFormat="1" applyFont="1" applyFill="1" applyBorder="1" applyAlignment="1">
      <alignment/>
    </xf>
    <xf numFmtId="182" fontId="51" fillId="0" borderId="14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 wrapText="1"/>
    </xf>
    <xf numFmtId="0" fontId="52" fillId="0" borderId="11" xfId="0" applyFont="1" applyBorder="1" applyAlignment="1">
      <alignment vertical="top" wrapText="1"/>
    </xf>
    <xf numFmtId="49" fontId="13" fillId="0" borderId="15" xfId="0" applyNumberFormat="1" applyFont="1" applyBorder="1" applyAlignment="1">
      <alignment horizontal="right" vertical="top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right" wrapText="1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 applyProtection="1">
      <alignment horizontal="right" wrapText="1"/>
      <protection locked="0"/>
    </xf>
    <xf numFmtId="0" fontId="13" fillId="0" borderId="16" xfId="0" applyFont="1" applyBorder="1" applyAlignment="1" applyProtection="1">
      <alignment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right" vertical="top"/>
    </xf>
    <xf numFmtId="0" fontId="13" fillId="0" borderId="18" xfId="0" applyFont="1" applyBorder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right" wrapText="1"/>
      <protection locked="0"/>
    </xf>
    <xf numFmtId="0" fontId="13" fillId="0" borderId="18" xfId="0" applyFont="1" applyBorder="1" applyAlignment="1" applyProtection="1">
      <alignment wrapText="1"/>
      <protection locked="0"/>
    </xf>
    <xf numFmtId="0" fontId="13" fillId="0" borderId="18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72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horizontal="right" wrapText="1"/>
      <protection/>
    </xf>
    <xf numFmtId="0" fontId="6" fillId="0" borderId="16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top" wrapText="1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5" xfId="0" applyNumberFormat="1" applyFont="1" applyFill="1" applyBorder="1" applyAlignment="1">
      <alignment horizontal="right" vertical="top"/>
    </xf>
    <xf numFmtId="0" fontId="9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 indent="3"/>
    </xf>
    <xf numFmtId="49" fontId="4" fillId="0" borderId="16" xfId="0" applyNumberFormat="1" applyFont="1" applyFill="1" applyBorder="1" applyAlignment="1">
      <alignment horizontal="right" wrapText="1"/>
    </xf>
    <xf numFmtId="172" fontId="4" fillId="0" borderId="16" xfId="0" applyNumberFormat="1" applyFont="1" applyFill="1" applyBorder="1" applyAlignment="1" applyProtection="1">
      <alignment horizontal="right" wrapText="1"/>
      <protection locked="0"/>
    </xf>
    <xf numFmtId="177" fontId="4" fillId="0" borderId="16" xfId="0" applyNumberFormat="1" applyFont="1" applyFill="1" applyBorder="1" applyAlignment="1">
      <alignment wrapText="1"/>
    </xf>
    <xf numFmtId="177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 applyProtection="1">
      <alignment wrapText="1"/>
      <protection locked="0"/>
    </xf>
    <xf numFmtId="172" fontId="4" fillId="0" borderId="16" xfId="0" applyNumberFormat="1" applyFont="1" applyFill="1" applyBorder="1" applyAlignment="1">
      <alignment wrapText="1"/>
    </xf>
    <xf numFmtId="0" fontId="4" fillId="0" borderId="16" xfId="0" applyFont="1" applyFill="1" applyBorder="1" applyAlignment="1" applyProtection="1">
      <alignment vertical="top" wrapText="1"/>
      <protection locked="0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">
      <pane ySplit="13" topLeftCell="A92" activePane="bottomLeft" state="frozen"/>
      <selection pane="topLeft" activeCell="A1" sqref="A1"/>
      <selection pane="bottomLeft" activeCell="C108" sqref="C108"/>
    </sheetView>
  </sheetViews>
  <sheetFormatPr defaultColWidth="9.00390625" defaultRowHeight="12.75"/>
  <cols>
    <col min="1" max="1" width="5.25390625" style="2" customWidth="1"/>
    <col min="2" max="2" width="52.875" style="23" customWidth="1"/>
    <col min="3" max="3" width="12.1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37"/>
      <c r="C1" s="37"/>
      <c r="D1" s="38" t="s">
        <v>116</v>
      </c>
      <c r="F1" s="37"/>
    </row>
    <row r="2" spans="1:6" ht="12.75" customHeight="1">
      <c r="A2" s="1"/>
      <c r="B2" s="37"/>
      <c r="C2" s="37"/>
      <c r="D2" s="38" t="s">
        <v>231</v>
      </c>
      <c r="F2" s="37"/>
    </row>
    <row r="3" spans="1:6" ht="12.75" customHeight="1">
      <c r="A3" s="1"/>
      <c r="B3" s="37"/>
      <c r="C3" s="37"/>
      <c r="D3" s="38" t="s">
        <v>230</v>
      </c>
      <c r="F3" s="37"/>
    </row>
    <row r="4" spans="1:6" ht="15.75">
      <c r="A4" s="36"/>
      <c r="B4" s="36"/>
      <c r="C4" s="36"/>
      <c r="D4" s="42" t="s">
        <v>121</v>
      </c>
      <c r="E4" s="43"/>
      <c r="F4" s="44"/>
    </row>
    <row r="5" spans="1:6" ht="8.25" customHeight="1">
      <c r="A5" s="26"/>
      <c r="B5" s="27"/>
      <c r="C5" s="27"/>
      <c r="D5" s="27"/>
      <c r="E5" s="111"/>
      <c r="F5" s="111"/>
    </row>
    <row r="6" spans="1:6" ht="12" customHeight="1">
      <c r="A6" s="112" t="s">
        <v>0</v>
      </c>
      <c r="B6" s="112"/>
      <c r="C6" s="112"/>
      <c r="D6" s="112"/>
      <c r="E6" s="112"/>
      <c r="F6" s="112"/>
    </row>
    <row r="7" spans="1:6" ht="14.25" customHeight="1">
      <c r="A7" s="109" t="s">
        <v>191</v>
      </c>
      <c r="B7" s="109"/>
      <c r="C7" s="109"/>
      <c r="D7" s="109"/>
      <c r="E7" s="109"/>
      <c r="F7" s="109"/>
    </row>
    <row r="8" spans="1:6" ht="10.5" customHeight="1">
      <c r="A8" s="108" t="s">
        <v>192</v>
      </c>
      <c r="B8" s="108"/>
      <c r="C8" s="108"/>
      <c r="D8" s="108"/>
      <c r="E8" s="108"/>
      <c r="F8" s="108"/>
    </row>
    <row r="9" spans="1:6" ht="14.25" customHeight="1">
      <c r="A9" s="109" t="s">
        <v>233</v>
      </c>
      <c r="B9" s="109"/>
      <c r="C9" s="109"/>
      <c r="D9" s="109"/>
      <c r="E9" s="109"/>
      <c r="F9" s="109"/>
    </row>
    <row r="10" spans="1:6" ht="12" customHeight="1">
      <c r="A10" s="110" t="s">
        <v>193</v>
      </c>
      <c r="B10" s="110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118</v>
      </c>
      <c r="F12" s="41" t="s">
        <v>101</v>
      </c>
    </row>
    <row r="13" spans="1:6" s="7" customFormat="1" ht="12">
      <c r="A13" s="28"/>
      <c r="B13" s="29"/>
      <c r="C13" s="29"/>
      <c r="D13" s="29"/>
      <c r="E13" s="29"/>
      <c r="F13" s="29"/>
    </row>
    <row r="14" spans="1:6" ht="12.75">
      <c r="A14" s="30"/>
      <c r="B14" s="31" t="s">
        <v>42</v>
      </c>
      <c r="C14" s="32"/>
      <c r="D14" s="33"/>
      <c r="E14" s="34"/>
      <c r="F14" s="35"/>
    </row>
    <row r="15" spans="1:6" s="78" customFormat="1" ht="12.75">
      <c r="A15" s="94" t="s">
        <v>56</v>
      </c>
      <c r="B15" s="74" t="s">
        <v>35</v>
      </c>
      <c r="C15" s="75" t="s">
        <v>24</v>
      </c>
      <c r="D15" s="76">
        <v>132</v>
      </c>
      <c r="E15" s="77">
        <v>132</v>
      </c>
      <c r="F15" s="73">
        <f>D15/E15*100</f>
        <v>100</v>
      </c>
    </row>
    <row r="16" spans="1:6" s="78" customFormat="1" ht="12.75">
      <c r="A16" s="79"/>
      <c r="B16" s="95" t="s">
        <v>30</v>
      </c>
      <c r="C16" s="75" t="s">
        <v>24</v>
      </c>
      <c r="D16" s="76">
        <v>10</v>
      </c>
      <c r="E16" s="77">
        <v>9</v>
      </c>
      <c r="F16" s="73">
        <f>D16/E16*100</f>
        <v>111.11111111111111</v>
      </c>
    </row>
    <row r="17" spans="1:6" s="78" customFormat="1" ht="38.25">
      <c r="A17" s="79" t="s">
        <v>57</v>
      </c>
      <c r="B17" s="77" t="s">
        <v>97</v>
      </c>
      <c r="C17" s="80" t="s">
        <v>6</v>
      </c>
      <c r="D17" s="76">
        <f>D18+D19+D29+D30</f>
        <v>1599223.4</v>
      </c>
      <c r="E17" s="76">
        <f>E18+E19+E29+E30</f>
        <v>1111792</v>
      </c>
      <c r="F17" s="73">
        <f>D17/E17*100</f>
        <v>143.84195964712822</v>
      </c>
    </row>
    <row r="18" spans="1:6" s="78" customFormat="1" ht="12.75">
      <c r="A18" s="79" t="s">
        <v>54</v>
      </c>
      <c r="B18" s="77" t="s">
        <v>33</v>
      </c>
      <c r="C18" s="80" t="s">
        <v>6</v>
      </c>
      <c r="D18" s="76">
        <v>128592.5</v>
      </c>
      <c r="E18" s="77">
        <v>696257.3</v>
      </c>
      <c r="F18" s="73">
        <f>D18/E18*100</f>
        <v>18.46910617669646</v>
      </c>
    </row>
    <row r="19" spans="1:6" s="78" customFormat="1" ht="12.75">
      <c r="A19" s="79" t="s">
        <v>55</v>
      </c>
      <c r="B19" s="77" t="s">
        <v>34</v>
      </c>
      <c r="C19" s="80" t="s">
        <v>6</v>
      </c>
      <c r="D19" s="76">
        <v>1177336.9</v>
      </c>
      <c r="E19" s="77">
        <v>155085.6</v>
      </c>
      <c r="F19" s="73">
        <f>D19/E19*100</f>
        <v>759.1529452121924</v>
      </c>
    </row>
    <row r="20" spans="1:6" s="78" customFormat="1" ht="12.75">
      <c r="A20" s="79"/>
      <c r="B20" s="75" t="s">
        <v>94</v>
      </c>
      <c r="C20" s="80"/>
      <c r="D20" s="81"/>
      <c r="E20" s="82"/>
      <c r="F20" s="73"/>
    </row>
    <row r="21" spans="1:6" s="78" customFormat="1" ht="12.75" customHeight="1">
      <c r="A21" s="79"/>
      <c r="B21" s="74" t="s">
        <v>102</v>
      </c>
      <c r="C21" s="80" t="s">
        <v>6</v>
      </c>
      <c r="D21" s="81">
        <v>25856.9</v>
      </c>
      <c r="E21" s="82">
        <v>32280.8</v>
      </c>
      <c r="F21" s="73">
        <f aca="true" t="shared" si="0" ref="F21:F51">D21/E21*100</f>
        <v>80.0999355654135</v>
      </c>
    </row>
    <row r="22" spans="1:6" s="78" customFormat="1" ht="12.75" customHeight="1">
      <c r="A22" s="79"/>
      <c r="B22" s="74" t="s">
        <v>103</v>
      </c>
      <c r="C22" s="80" t="s">
        <v>6</v>
      </c>
      <c r="D22" s="81">
        <v>1024736</v>
      </c>
      <c r="E22" s="82">
        <v>0</v>
      </c>
      <c r="F22" s="73" t="e">
        <f t="shared" si="0"/>
        <v>#DIV/0!</v>
      </c>
    </row>
    <row r="23" spans="1:6" s="78" customFormat="1" ht="12.75">
      <c r="A23" s="79"/>
      <c r="B23" s="74" t="s">
        <v>104</v>
      </c>
      <c r="C23" s="80" t="s">
        <v>6</v>
      </c>
      <c r="D23" s="81">
        <v>5096.4</v>
      </c>
      <c r="E23" s="82">
        <v>5784.9</v>
      </c>
      <c r="F23" s="73">
        <f t="shared" si="0"/>
        <v>88.09832494943733</v>
      </c>
    </row>
    <row r="24" spans="1:6" s="78" customFormat="1" ht="38.25">
      <c r="A24" s="79"/>
      <c r="B24" s="74" t="s">
        <v>105</v>
      </c>
      <c r="C24" s="80" t="s">
        <v>6</v>
      </c>
      <c r="D24" s="81">
        <v>75.6</v>
      </c>
      <c r="E24" s="82">
        <v>230.6</v>
      </c>
      <c r="F24" s="73">
        <f t="shared" si="0"/>
        <v>32.78404163052905</v>
      </c>
    </row>
    <row r="25" spans="1:6" s="78" customFormat="1" ht="25.5">
      <c r="A25" s="79"/>
      <c r="B25" s="74" t="s">
        <v>223</v>
      </c>
      <c r="C25" s="80" t="s">
        <v>6</v>
      </c>
      <c r="D25" s="81">
        <v>102443</v>
      </c>
      <c r="E25" s="82"/>
      <c r="F25" s="73" t="e">
        <f>D25/E25*100</f>
        <v>#DIV/0!</v>
      </c>
    </row>
    <row r="26" spans="1:6" s="78" customFormat="1" ht="25.5">
      <c r="A26" s="79"/>
      <c r="B26" s="74" t="s">
        <v>106</v>
      </c>
      <c r="C26" s="80" t="s">
        <v>6</v>
      </c>
      <c r="D26" s="81">
        <v>18059</v>
      </c>
      <c r="E26" s="82">
        <v>115919</v>
      </c>
      <c r="F26" s="73">
        <f t="shared" si="0"/>
        <v>15.578981875274977</v>
      </c>
    </row>
    <row r="27" spans="1:6" s="78" customFormat="1" ht="12.75">
      <c r="A27" s="79"/>
      <c r="B27" s="74" t="s">
        <v>224</v>
      </c>
      <c r="C27" s="80" t="s">
        <v>6</v>
      </c>
      <c r="D27" s="81">
        <v>982</v>
      </c>
      <c r="E27" s="82">
        <v>708.3</v>
      </c>
      <c r="F27" s="73">
        <f t="shared" si="0"/>
        <v>138.64181843851475</v>
      </c>
    </row>
    <row r="28" spans="1:6" s="78" customFormat="1" ht="12.75">
      <c r="A28" s="79"/>
      <c r="B28" s="74" t="s">
        <v>107</v>
      </c>
      <c r="C28" s="80" t="s">
        <v>6</v>
      </c>
      <c r="D28" s="81">
        <v>88</v>
      </c>
      <c r="E28" s="82">
        <v>162</v>
      </c>
      <c r="F28" s="73">
        <f t="shared" si="0"/>
        <v>54.32098765432099</v>
      </c>
    </row>
    <row r="29" spans="1:6" s="78" customFormat="1" ht="25.5">
      <c r="A29" s="79" t="s">
        <v>58</v>
      </c>
      <c r="B29" s="74" t="s">
        <v>108</v>
      </c>
      <c r="C29" s="80" t="s">
        <v>6</v>
      </c>
      <c r="D29" s="76">
        <v>178326.2</v>
      </c>
      <c r="E29" s="77">
        <v>145507.4</v>
      </c>
      <c r="F29" s="73">
        <f t="shared" si="0"/>
        <v>122.55472917528594</v>
      </c>
    </row>
    <row r="30" spans="1:6" s="78" customFormat="1" ht="25.5">
      <c r="A30" s="79" t="s">
        <v>109</v>
      </c>
      <c r="B30" s="77" t="s">
        <v>110</v>
      </c>
      <c r="C30" s="80" t="s">
        <v>6</v>
      </c>
      <c r="D30" s="76">
        <v>114967.8</v>
      </c>
      <c r="E30" s="77">
        <v>114941.7</v>
      </c>
      <c r="F30" s="73">
        <f t="shared" si="0"/>
        <v>100.02270716371866</v>
      </c>
    </row>
    <row r="31" spans="1:6" s="78" customFormat="1" ht="12.75">
      <c r="A31" s="79" t="s">
        <v>59</v>
      </c>
      <c r="B31" s="77" t="s">
        <v>32</v>
      </c>
      <c r="C31" s="80" t="s">
        <v>52</v>
      </c>
      <c r="D31" s="81"/>
      <c r="E31" s="82"/>
      <c r="F31" s="83"/>
    </row>
    <row r="32" spans="1:6" s="78" customFormat="1" ht="12.75">
      <c r="A32" s="79"/>
      <c r="B32" s="77" t="s">
        <v>195</v>
      </c>
      <c r="C32" s="80" t="s">
        <v>196</v>
      </c>
      <c r="D32" s="81">
        <v>45.874</v>
      </c>
      <c r="E32" s="82">
        <v>86.093</v>
      </c>
      <c r="F32" s="73">
        <f t="shared" si="0"/>
        <v>53.284239136747466</v>
      </c>
    </row>
    <row r="33" spans="1:6" s="78" customFormat="1" ht="12.75">
      <c r="A33" s="79"/>
      <c r="B33" s="77" t="s">
        <v>197</v>
      </c>
      <c r="C33" s="80" t="s">
        <v>196</v>
      </c>
      <c r="D33" s="81">
        <v>0</v>
      </c>
      <c r="E33" s="82">
        <v>0.048</v>
      </c>
      <c r="F33" s="73">
        <f t="shared" si="0"/>
        <v>0</v>
      </c>
    </row>
    <row r="34" spans="1:6" s="78" customFormat="1" ht="25.5">
      <c r="A34" s="79"/>
      <c r="B34" s="77" t="s">
        <v>198</v>
      </c>
      <c r="C34" s="80" t="s">
        <v>196</v>
      </c>
      <c r="D34" s="81">
        <v>13.985</v>
      </c>
      <c r="E34" s="82">
        <v>26.082</v>
      </c>
      <c r="F34" s="73">
        <f t="shared" si="0"/>
        <v>53.61935434399202</v>
      </c>
    </row>
    <row r="35" spans="1:6" s="78" customFormat="1" ht="12.75">
      <c r="A35" s="79"/>
      <c r="B35" s="77" t="s">
        <v>199</v>
      </c>
      <c r="C35" s="80" t="s">
        <v>196</v>
      </c>
      <c r="D35" s="81">
        <v>31.889</v>
      </c>
      <c r="E35" s="82">
        <v>59.963</v>
      </c>
      <c r="F35" s="73">
        <f t="shared" si="0"/>
        <v>53.181128362490206</v>
      </c>
    </row>
    <row r="36" spans="1:6" s="78" customFormat="1" ht="12.75">
      <c r="A36" s="79"/>
      <c r="B36" s="77" t="s">
        <v>221</v>
      </c>
      <c r="C36" s="80" t="s">
        <v>201</v>
      </c>
      <c r="D36" s="81">
        <v>80.665</v>
      </c>
      <c r="E36" s="82">
        <v>103.71</v>
      </c>
      <c r="F36" s="73">
        <f t="shared" si="0"/>
        <v>77.77938482306432</v>
      </c>
    </row>
    <row r="37" spans="1:6" s="78" customFormat="1" ht="12.75">
      <c r="A37" s="79"/>
      <c r="B37" s="77" t="s">
        <v>222</v>
      </c>
      <c r="C37" s="80" t="s">
        <v>201</v>
      </c>
      <c r="D37" s="81">
        <v>69.94</v>
      </c>
      <c r="E37" s="82">
        <v>89.33</v>
      </c>
      <c r="F37" s="73">
        <f t="shared" si="0"/>
        <v>78.29396619276838</v>
      </c>
    </row>
    <row r="38" spans="1:6" s="78" customFormat="1" ht="12.75">
      <c r="A38" s="79"/>
      <c r="B38" s="77" t="s">
        <v>200</v>
      </c>
      <c r="C38" s="80" t="s">
        <v>201</v>
      </c>
      <c r="D38" s="81">
        <v>7.29</v>
      </c>
      <c r="E38" s="82">
        <v>8.24</v>
      </c>
      <c r="F38" s="73">
        <f t="shared" si="0"/>
        <v>88.47087378640776</v>
      </c>
    </row>
    <row r="39" spans="1:6" s="78" customFormat="1" ht="25.5">
      <c r="A39" s="79"/>
      <c r="B39" s="77" t="s">
        <v>202</v>
      </c>
      <c r="C39" s="80" t="s">
        <v>201</v>
      </c>
      <c r="D39" s="81">
        <v>12.5</v>
      </c>
      <c r="E39" s="82">
        <v>8.42</v>
      </c>
      <c r="F39" s="73">
        <f t="shared" si="0"/>
        <v>148.4560570071259</v>
      </c>
    </row>
    <row r="40" spans="1:6" s="78" customFormat="1" ht="12.75">
      <c r="A40" s="79"/>
      <c r="B40" s="77" t="s">
        <v>203</v>
      </c>
      <c r="C40" s="80" t="s">
        <v>201</v>
      </c>
      <c r="D40" s="81">
        <v>7.29</v>
      </c>
      <c r="E40" s="82">
        <v>8.24</v>
      </c>
      <c r="F40" s="73">
        <f t="shared" si="0"/>
        <v>88.47087378640776</v>
      </c>
    </row>
    <row r="41" spans="1:6" s="78" customFormat="1" ht="12.75">
      <c r="A41" s="79"/>
      <c r="B41" s="77" t="s">
        <v>204</v>
      </c>
      <c r="C41" s="80" t="s">
        <v>201</v>
      </c>
      <c r="D41" s="81">
        <v>0.81</v>
      </c>
      <c r="E41" s="82">
        <v>0.49</v>
      </c>
      <c r="F41" s="73">
        <f t="shared" si="0"/>
        <v>165.3061224489796</v>
      </c>
    </row>
    <row r="42" spans="1:6" s="78" customFormat="1" ht="12.75">
      <c r="A42" s="79"/>
      <c r="B42" s="77" t="s">
        <v>205</v>
      </c>
      <c r="C42" s="80" t="s">
        <v>201</v>
      </c>
      <c r="D42" s="81">
        <v>5.82</v>
      </c>
      <c r="E42" s="82">
        <v>7.29</v>
      </c>
      <c r="F42" s="73">
        <f t="shared" si="0"/>
        <v>79.83539094650206</v>
      </c>
    </row>
    <row r="43" spans="1:6" s="78" customFormat="1" ht="12.75">
      <c r="A43" s="79"/>
      <c r="B43" s="77" t="s">
        <v>206</v>
      </c>
      <c r="C43" s="80" t="s">
        <v>207</v>
      </c>
      <c r="D43" s="81">
        <v>3375.1</v>
      </c>
      <c r="E43" s="81" t="s">
        <v>220</v>
      </c>
      <c r="F43" s="73" t="e">
        <f t="shared" si="0"/>
        <v>#VALUE!</v>
      </c>
    </row>
    <row r="44" spans="1:6" s="78" customFormat="1" ht="38.25">
      <c r="A44" s="79"/>
      <c r="B44" s="77" t="s">
        <v>208</v>
      </c>
      <c r="C44" s="80" t="s">
        <v>209</v>
      </c>
      <c r="D44" s="81">
        <v>62.7</v>
      </c>
      <c r="E44" s="81" t="s">
        <v>220</v>
      </c>
      <c r="F44" s="73" t="e">
        <f t="shared" si="0"/>
        <v>#VALUE!</v>
      </c>
    </row>
    <row r="45" spans="1:6" s="78" customFormat="1" ht="12.75">
      <c r="A45" s="79"/>
      <c r="B45" s="77" t="s">
        <v>210</v>
      </c>
      <c r="C45" s="80" t="s">
        <v>207</v>
      </c>
      <c r="D45" s="81">
        <v>58.8</v>
      </c>
      <c r="E45" s="81" t="s">
        <v>220</v>
      </c>
      <c r="F45" s="73" t="e">
        <f t="shared" si="0"/>
        <v>#VALUE!</v>
      </c>
    </row>
    <row r="46" spans="1:6" s="78" customFormat="1" ht="12.75">
      <c r="A46" s="79"/>
      <c r="B46" s="77" t="s">
        <v>212</v>
      </c>
      <c r="C46" s="80" t="s">
        <v>213</v>
      </c>
      <c r="D46" s="81">
        <v>8.019</v>
      </c>
      <c r="E46" s="81">
        <v>2.6</v>
      </c>
      <c r="F46" s="73">
        <f t="shared" si="0"/>
        <v>308.4230769230769</v>
      </c>
    </row>
    <row r="47" spans="1:6" s="78" customFormat="1" ht="25.5">
      <c r="A47" s="79"/>
      <c r="B47" s="77" t="s">
        <v>211</v>
      </c>
      <c r="C47" s="80" t="s">
        <v>213</v>
      </c>
      <c r="D47" s="81">
        <v>3.311</v>
      </c>
      <c r="E47" s="81">
        <v>3.368</v>
      </c>
      <c r="F47" s="73">
        <f t="shared" si="0"/>
        <v>98.30760095011877</v>
      </c>
    </row>
    <row r="48" spans="1:6" s="78" customFormat="1" ht="12.75">
      <c r="A48" s="79"/>
      <c r="B48" s="77" t="s">
        <v>215</v>
      </c>
      <c r="C48" s="80" t="s">
        <v>214</v>
      </c>
      <c r="D48" s="81">
        <v>7672</v>
      </c>
      <c r="E48" s="82">
        <v>99407</v>
      </c>
      <c r="F48" s="73">
        <f t="shared" si="0"/>
        <v>7.717766354482079</v>
      </c>
    </row>
    <row r="49" spans="1:6" s="78" customFormat="1" ht="25.5">
      <c r="A49" s="79"/>
      <c r="B49" s="77" t="s">
        <v>225</v>
      </c>
      <c r="C49" s="80" t="s">
        <v>6</v>
      </c>
      <c r="D49" s="81">
        <v>102881</v>
      </c>
      <c r="E49" s="81">
        <v>0</v>
      </c>
      <c r="F49" s="73" t="e">
        <f>D49/E49*100</f>
        <v>#DIV/0!</v>
      </c>
    </row>
    <row r="50" spans="1:6" s="78" customFormat="1" ht="12.75">
      <c r="A50" s="79"/>
      <c r="B50" s="77" t="s">
        <v>226</v>
      </c>
      <c r="C50" s="80" t="s">
        <v>6</v>
      </c>
      <c r="D50" s="81">
        <v>988.8</v>
      </c>
      <c r="E50" s="81">
        <v>680</v>
      </c>
      <c r="F50" s="73">
        <f>D50/E50*100</f>
        <v>145.41176470588235</v>
      </c>
    </row>
    <row r="51" spans="1:6" s="78" customFormat="1" ht="12.75">
      <c r="A51" s="79"/>
      <c r="B51" s="77" t="s">
        <v>216</v>
      </c>
      <c r="C51" s="80" t="s">
        <v>217</v>
      </c>
      <c r="D51" s="81">
        <v>24.012</v>
      </c>
      <c r="E51" s="82">
        <v>30.712</v>
      </c>
      <c r="F51" s="73">
        <f t="shared" si="0"/>
        <v>78.1844230268299</v>
      </c>
    </row>
    <row r="52" spans="1:6" s="78" customFormat="1" ht="12.75">
      <c r="A52" s="79"/>
      <c r="B52" s="84" t="s">
        <v>12</v>
      </c>
      <c r="C52" s="75"/>
      <c r="D52" s="76"/>
      <c r="E52" s="77"/>
      <c r="F52" s="85"/>
    </row>
    <row r="53" spans="1:6" s="78" customFormat="1" ht="12.75" customHeight="1">
      <c r="A53" s="79" t="s">
        <v>60</v>
      </c>
      <c r="B53" s="74" t="s">
        <v>36</v>
      </c>
      <c r="C53" s="75" t="s">
        <v>24</v>
      </c>
      <c r="D53" s="76">
        <v>2</v>
      </c>
      <c r="E53" s="77">
        <v>2</v>
      </c>
      <c r="F53" s="73">
        <f>D53/E53*100</f>
        <v>100</v>
      </c>
    </row>
    <row r="54" spans="1:6" s="78" customFormat="1" ht="12.75" customHeight="1">
      <c r="A54" s="79" t="s">
        <v>61</v>
      </c>
      <c r="B54" s="74" t="s">
        <v>37</v>
      </c>
      <c r="C54" s="75" t="s">
        <v>24</v>
      </c>
      <c r="D54" s="76">
        <v>95</v>
      </c>
      <c r="E54" s="77">
        <v>95</v>
      </c>
      <c r="F54" s="73">
        <f>D54/E54*100</f>
        <v>100</v>
      </c>
    </row>
    <row r="55" spans="1:6" s="78" customFormat="1" ht="12.75" customHeight="1">
      <c r="A55" s="79" t="s">
        <v>62</v>
      </c>
      <c r="B55" s="74" t="s">
        <v>46</v>
      </c>
      <c r="C55" s="75" t="s">
        <v>24</v>
      </c>
      <c r="D55" s="76">
        <v>11506</v>
      </c>
      <c r="E55" s="77">
        <v>11506</v>
      </c>
      <c r="F55" s="73">
        <f>D55/E55*100</f>
        <v>100</v>
      </c>
    </row>
    <row r="56" spans="1:6" s="78" customFormat="1" ht="38.25">
      <c r="A56" s="79" t="s">
        <v>63</v>
      </c>
      <c r="B56" s="77" t="s">
        <v>98</v>
      </c>
      <c r="C56" s="80" t="s">
        <v>6</v>
      </c>
      <c r="D56" s="96" t="s">
        <v>194</v>
      </c>
      <c r="E56" s="77">
        <v>0</v>
      </c>
      <c r="F56" s="73" t="e">
        <f>D56/E56*100</f>
        <v>#DIV/0!</v>
      </c>
    </row>
    <row r="57" spans="1:6" s="78" customFormat="1" ht="15.75" customHeight="1">
      <c r="A57" s="79"/>
      <c r="B57" s="84" t="s">
        <v>15</v>
      </c>
      <c r="C57" s="86"/>
      <c r="D57" s="76"/>
      <c r="E57" s="77"/>
      <c r="F57" s="85"/>
    </row>
    <row r="58" spans="1:6" s="78" customFormat="1" ht="12.75">
      <c r="A58" s="94" t="s">
        <v>64</v>
      </c>
      <c r="B58" s="74" t="s">
        <v>38</v>
      </c>
      <c r="C58" s="75" t="s">
        <v>24</v>
      </c>
      <c r="D58" s="76">
        <v>63</v>
      </c>
      <c r="E58" s="77">
        <v>63</v>
      </c>
      <c r="F58" s="73">
        <f>D58/E58*100</f>
        <v>100</v>
      </c>
    </row>
    <row r="59" spans="1:6" s="78" customFormat="1" ht="12.75">
      <c r="A59" s="79"/>
      <c r="B59" s="87" t="s">
        <v>74</v>
      </c>
      <c r="C59" s="75" t="s">
        <v>24</v>
      </c>
      <c r="D59" s="76">
        <v>2</v>
      </c>
      <c r="E59" s="77">
        <v>2</v>
      </c>
      <c r="F59" s="73">
        <f>D59/E59*100</f>
        <v>100</v>
      </c>
    </row>
    <row r="60" spans="1:6" s="78" customFormat="1" ht="38.25">
      <c r="A60" s="79" t="s">
        <v>65</v>
      </c>
      <c r="B60" s="77" t="s">
        <v>96</v>
      </c>
      <c r="C60" s="75" t="s">
        <v>6</v>
      </c>
      <c r="D60" s="81">
        <v>318919</v>
      </c>
      <c r="E60" s="82">
        <v>127195</v>
      </c>
      <c r="F60" s="73">
        <f>D60/E60*100</f>
        <v>250.7323401077086</v>
      </c>
    </row>
    <row r="61" spans="1:6" s="78" customFormat="1" ht="25.5">
      <c r="A61" s="79"/>
      <c r="B61" s="88" t="s">
        <v>13</v>
      </c>
      <c r="C61" s="86" t="s">
        <v>4</v>
      </c>
      <c r="D61" s="97">
        <f>F60/115.9%</f>
        <v>216.33506480389008</v>
      </c>
      <c r="E61" s="82">
        <v>65</v>
      </c>
      <c r="F61" s="83" t="s">
        <v>5</v>
      </c>
    </row>
    <row r="62" spans="1:6" s="78" customFormat="1" ht="13.5" customHeight="1">
      <c r="A62" s="79" t="s">
        <v>66</v>
      </c>
      <c r="B62" s="77" t="s">
        <v>47</v>
      </c>
      <c r="C62" s="75" t="s">
        <v>8</v>
      </c>
      <c r="D62" s="76">
        <v>31.937</v>
      </c>
      <c r="E62" s="98">
        <v>11.628</v>
      </c>
      <c r="F62" s="73">
        <f>D62/E62*100</f>
        <v>274.656002751978</v>
      </c>
    </row>
    <row r="63" spans="1:6" s="78" customFormat="1" ht="12.75">
      <c r="A63" s="79"/>
      <c r="B63" s="87" t="s">
        <v>16</v>
      </c>
      <c r="C63" s="75" t="s">
        <v>8</v>
      </c>
      <c r="D63" s="81">
        <v>31.937</v>
      </c>
      <c r="E63" s="99">
        <v>11.628</v>
      </c>
      <c r="F63" s="73">
        <f>D63/E63*100</f>
        <v>274.656002751978</v>
      </c>
    </row>
    <row r="64" spans="1:6" s="78" customFormat="1" ht="15" customHeight="1">
      <c r="A64" s="79"/>
      <c r="B64" s="84" t="s">
        <v>122</v>
      </c>
      <c r="C64" s="75"/>
      <c r="D64" s="76"/>
      <c r="E64" s="77"/>
      <c r="F64" s="85"/>
    </row>
    <row r="65" spans="1:6" s="78" customFormat="1" ht="12.75">
      <c r="A65" s="79" t="s">
        <v>67</v>
      </c>
      <c r="B65" s="74" t="s">
        <v>76</v>
      </c>
      <c r="C65" s="75" t="s">
        <v>24</v>
      </c>
      <c r="D65" s="76">
        <v>37</v>
      </c>
      <c r="E65" s="77">
        <v>37</v>
      </c>
      <c r="F65" s="73">
        <f>D65/E65*100</f>
        <v>100</v>
      </c>
    </row>
    <row r="66" spans="1:6" s="78" customFormat="1" ht="12.75" customHeight="1">
      <c r="A66" s="79"/>
      <c r="B66" s="87" t="s">
        <v>77</v>
      </c>
      <c r="C66" s="75" t="s">
        <v>24</v>
      </c>
      <c r="D66" s="76">
        <v>3</v>
      </c>
      <c r="E66" s="77">
        <v>3</v>
      </c>
      <c r="F66" s="73">
        <f>D66/E66*100</f>
        <v>100</v>
      </c>
    </row>
    <row r="67" spans="1:6" s="78" customFormat="1" ht="12.75">
      <c r="A67" s="79"/>
      <c r="B67" s="89" t="s">
        <v>78</v>
      </c>
      <c r="C67" s="75"/>
      <c r="D67" s="76"/>
      <c r="E67" s="77"/>
      <c r="F67" s="73"/>
    </row>
    <row r="68" spans="1:6" s="78" customFormat="1" ht="12.75" customHeight="1">
      <c r="A68" s="79"/>
      <c r="B68" s="87" t="s">
        <v>31</v>
      </c>
      <c r="C68" s="75" t="s">
        <v>24</v>
      </c>
      <c r="D68" s="76">
        <v>3</v>
      </c>
      <c r="E68" s="77">
        <v>3</v>
      </c>
      <c r="F68" s="73">
        <f aca="true" t="shared" si="1" ref="F68:F77">D68/E68*100</f>
        <v>100</v>
      </c>
    </row>
    <row r="69" spans="1:6" s="78" customFormat="1" ht="51">
      <c r="A69" s="79" t="s">
        <v>68</v>
      </c>
      <c r="B69" s="77" t="s">
        <v>111</v>
      </c>
      <c r="C69" s="75" t="s">
        <v>6</v>
      </c>
      <c r="D69" s="81">
        <v>16442.3</v>
      </c>
      <c r="E69" s="82">
        <v>15154</v>
      </c>
      <c r="F69" s="73">
        <f t="shared" si="1"/>
        <v>108.50138577273327</v>
      </c>
    </row>
    <row r="70" spans="1:6" s="78" customFormat="1" ht="25.5" customHeight="1">
      <c r="A70" s="79" t="s">
        <v>69</v>
      </c>
      <c r="B70" s="77" t="s">
        <v>43</v>
      </c>
      <c r="C70" s="75" t="s">
        <v>11</v>
      </c>
      <c r="D70" s="81">
        <v>1.5</v>
      </c>
      <c r="E70" s="100">
        <v>1.6</v>
      </c>
      <c r="F70" s="73">
        <v>90.1</v>
      </c>
    </row>
    <row r="71" spans="1:6" s="78" customFormat="1" ht="12.75">
      <c r="A71" s="79"/>
      <c r="B71" s="87" t="s">
        <v>17</v>
      </c>
      <c r="C71" s="86" t="s">
        <v>11</v>
      </c>
      <c r="D71" s="81">
        <v>1.5</v>
      </c>
      <c r="E71" s="100">
        <v>1.6</v>
      </c>
      <c r="F71" s="73">
        <v>90.1</v>
      </c>
    </row>
    <row r="72" spans="1:6" s="78" customFormat="1" ht="12.75">
      <c r="A72" s="79" t="s">
        <v>70</v>
      </c>
      <c r="B72" s="77" t="s">
        <v>39</v>
      </c>
      <c r="C72" s="86" t="s">
        <v>18</v>
      </c>
      <c r="D72" s="76">
        <v>78.2</v>
      </c>
      <c r="E72" s="101">
        <v>65</v>
      </c>
      <c r="F72" s="73">
        <f t="shared" si="1"/>
        <v>120.30769230769232</v>
      </c>
    </row>
    <row r="73" spans="1:6" s="78" customFormat="1" ht="12.75">
      <c r="A73" s="79"/>
      <c r="B73" s="87" t="s">
        <v>19</v>
      </c>
      <c r="C73" s="86" t="s">
        <v>18</v>
      </c>
      <c r="D73" s="81">
        <v>78.2</v>
      </c>
      <c r="E73" s="100">
        <v>65</v>
      </c>
      <c r="F73" s="73">
        <f t="shared" si="1"/>
        <v>120.30769230769232</v>
      </c>
    </row>
    <row r="74" spans="1:6" s="78" customFormat="1" ht="12.75" customHeight="1">
      <c r="A74" s="79" t="s">
        <v>71</v>
      </c>
      <c r="B74" s="77" t="s">
        <v>44</v>
      </c>
      <c r="C74" s="75" t="s">
        <v>3</v>
      </c>
      <c r="D74" s="81">
        <v>2130.3</v>
      </c>
      <c r="E74" s="82">
        <v>2219</v>
      </c>
      <c r="F74" s="73">
        <f t="shared" si="1"/>
        <v>96.00270392068501</v>
      </c>
    </row>
    <row r="75" spans="1:6" s="78" customFormat="1" ht="12.75">
      <c r="A75" s="79"/>
      <c r="B75" s="87" t="s">
        <v>40</v>
      </c>
      <c r="C75" s="86" t="s">
        <v>3</v>
      </c>
      <c r="D75" s="81">
        <v>2130.3</v>
      </c>
      <c r="E75" s="82">
        <v>2219</v>
      </c>
      <c r="F75" s="73">
        <f t="shared" si="1"/>
        <v>96.00270392068501</v>
      </c>
    </row>
    <row r="76" spans="1:6" s="78" customFormat="1" ht="12.75">
      <c r="A76" s="79" t="s">
        <v>72</v>
      </c>
      <c r="B76" s="90" t="s">
        <v>20</v>
      </c>
      <c r="C76" s="86" t="s">
        <v>21</v>
      </c>
      <c r="D76" s="76">
        <v>26700</v>
      </c>
      <c r="E76" s="77">
        <v>28340</v>
      </c>
      <c r="F76" s="73">
        <f t="shared" si="1"/>
        <v>94.21312632321806</v>
      </c>
    </row>
    <row r="77" spans="1:6" s="78" customFormat="1" ht="12.75">
      <c r="A77" s="79"/>
      <c r="B77" s="87" t="s">
        <v>41</v>
      </c>
      <c r="C77" s="86" t="s">
        <v>21</v>
      </c>
      <c r="D77" s="81">
        <v>26700</v>
      </c>
      <c r="E77" s="77">
        <v>28340</v>
      </c>
      <c r="F77" s="73">
        <f t="shared" si="1"/>
        <v>94.21312632321806</v>
      </c>
    </row>
    <row r="78" spans="1:6" s="78" customFormat="1" ht="15" customHeight="1">
      <c r="A78" s="79"/>
      <c r="B78" s="84" t="s">
        <v>9</v>
      </c>
      <c r="C78" s="80"/>
      <c r="D78" s="81"/>
      <c r="E78" s="82"/>
      <c r="F78" s="91"/>
    </row>
    <row r="79" spans="1:6" s="78" customFormat="1" ht="12.75" customHeight="1">
      <c r="A79" s="79" t="s">
        <v>73</v>
      </c>
      <c r="B79" s="74" t="s">
        <v>123</v>
      </c>
      <c r="C79" s="80" t="s">
        <v>24</v>
      </c>
      <c r="D79" s="81">
        <v>713</v>
      </c>
      <c r="E79" s="82">
        <v>691</v>
      </c>
      <c r="F79" s="73">
        <f>D79/E79*100</f>
        <v>103.18379160636759</v>
      </c>
    </row>
    <row r="80" spans="1:6" s="78" customFormat="1" ht="12.75">
      <c r="A80" s="79"/>
      <c r="B80" s="87" t="s">
        <v>74</v>
      </c>
      <c r="C80" s="80" t="s">
        <v>24</v>
      </c>
      <c r="D80" s="81">
        <v>4</v>
      </c>
      <c r="E80" s="82">
        <v>4</v>
      </c>
      <c r="F80" s="73">
        <f>D80/E80*100</f>
        <v>100</v>
      </c>
    </row>
    <row r="81" spans="1:6" s="78" customFormat="1" ht="25.5">
      <c r="A81" s="79" t="s">
        <v>75</v>
      </c>
      <c r="B81" s="77" t="s">
        <v>48</v>
      </c>
      <c r="C81" s="93" t="s">
        <v>6</v>
      </c>
      <c r="D81" s="81">
        <v>2872900</v>
      </c>
      <c r="E81" s="82">
        <v>2502500</v>
      </c>
      <c r="F81" s="73">
        <f>D81/E81*100</f>
        <v>114.80119880119881</v>
      </c>
    </row>
    <row r="82" spans="1:6" s="78" customFormat="1" ht="25.5">
      <c r="A82" s="79"/>
      <c r="B82" s="88" t="s">
        <v>10</v>
      </c>
      <c r="C82" s="93" t="s">
        <v>4</v>
      </c>
      <c r="D82" s="97">
        <f>F81/115.9%</f>
        <v>99.05194029439069</v>
      </c>
      <c r="E82" s="100">
        <v>105.2</v>
      </c>
      <c r="F82" s="83" t="s">
        <v>5</v>
      </c>
    </row>
    <row r="83" spans="1:6" s="78" customFormat="1" ht="15" customHeight="1">
      <c r="A83" s="79"/>
      <c r="B83" s="84" t="s">
        <v>29</v>
      </c>
      <c r="C83" s="75"/>
      <c r="D83" s="76"/>
      <c r="E83" s="77"/>
      <c r="F83" s="85"/>
    </row>
    <row r="84" spans="1:6" s="78" customFormat="1" ht="12.75">
      <c r="A84" s="92" t="s">
        <v>79</v>
      </c>
      <c r="B84" s="77" t="s">
        <v>22</v>
      </c>
      <c r="C84" s="75" t="s">
        <v>14</v>
      </c>
      <c r="D84" s="81">
        <v>51</v>
      </c>
      <c r="E84" s="82">
        <v>51</v>
      </c>
      <c r="F84" s="73">
        <f>D84/E84*100</f>
        <v>100</v>
      </c>
    </row>
    <row r="85" spans="1:6" s="78" customFormat="1" ht="12.75">
      <c r="A85" s="92" t="s">
        <v>80</v>
      </c>
      <c r="B85" s="77" t="s">
        <v>23</v>
      </c>
      <c r="C85" s="75" t="s">
        <v>24</v>
      </c>
      <c r="D85" s="81">
        <v>902</v>
      </c>
      <c r="E85" s="82">
        <v>902</v>
      </c>
      <c r="F85" s="73">
        <f>D85/E85*100</f>
        <v>100</v>
      </c>
    </row>
    <row r="86" spans="1:6" s="78" customFormat="1" ht="12.75">
      <c r="A86" s="92" t="s">
        <v>81</v>
      </c>
      <c r="B86" s="77" t="s">
        <v>25</v>
      </c>
      <c r="C86" s="75" t="s">
        <v>4</v>
      </c>
      <c r="D86" s="81">
        <v>30.6</v>
      </c>
      <c r="E86" s="82">
        <v>35.55</v>
      </c>
      <c r="F86" s="73">
        <f>D86/E86*100</f>
        <v>86.07594936708863</v>
      </c>
    </row>
    <row r="87" spans="1:6" s="78" customFormat="1" ht="38.25" customHeight="1">
      <c r="A87" s="92" t="s">
        <v>82</v>
      </c>
      <c r="B87" s="74" t="s">
        <v>120</v>
      </c>
      <c r="C87" s="86" t="s">
        <v>6</v>
      </c>
      <c r="D87" s="81">
        <v>16802.4</v>
      </c>
      <c r="E87" s="82">
        <v>55062</v>
      </c>
      <c r="F87" s="73">
        <f>D87/E87*100</f>
        <v>30.515418982238206</v>
      </c>
    </row>
    <row r="88" spans="1:6" s="78" customFormat="1" ht="12.75">
      <c r="A88" s="92"/>
      <c r="B88" s="89" t="s">
        <v>94</v>
      </c>
      <c r="C88" s="86"/>
      <c r="D88" s="81"/>
      <c r="E88" s="82"/>
      <c r="F88" s="91"/>
    </row>
    <row r="89" spans="1:6" s="78" customFormat="1" ht="25.5">
      <c r="A89" s="92"/>
      <c r="B89" s="88" t="s">
        <v>112</v>
      </c>
      <c r="C89" s="86" t="s">
        <v>6</v>
      </c>
      <c r="D89" s="81">
        <v>64.9</v>
      </c>
      <c r="E89" s="81">
        <v>44.4</v>
      </c>
      <c r="F89" s="73">
        <f>D89/E89*100</f>
        <v>146.1711711711712</v>
      </c>
    </row>
    <row r="90" spans="1:6" s="78" customFormat="1" ht="25.5">
      <c r="A90" s="92"/>
      <c r="B90" s="88" t="s">
        <v>114</v>
      </c>
      <c r="C90" s="86" t="s">
        <v>6</v>
      </c>
      <c r="D90" s="81">
        <v>15859.9</v>
      </c>
      <c r="E90" s="82">
        <v>32602.2</v>
      </c>
      <c r="F90" s="73">
        <f>D90/E90*100</f>
        <v>48.64671709271153</v>
      </c>
    </row>
    <row r="91" spans="1:6" s="78" customFormat="1" ht="12.75">
      <c r="A91" s="92"/>
      <c r="B91" s="88" t="s">
        <v>113</v>
      </c>
      <c r="C91" s="86" t="s">
        <v>6</v>
      </c>
      <c r="D91" s="81" t="s">
        <v>220</v>
      </c>
      <c r="E91" s="81" t="s">
        <v>220</v>
      </c>
      <c r="F91" s="73" t="e">
        <f>D91/E91*100</f>
        <v>#VALUE!</v>
      </c>
    </row>
    <row r="92" spans="1:6" s="78" customFormat="1" ht="12.75">
      <c r="A92" s="92" t="s">
        <v>83</v>
      </c>
      <c r="B92" s="74" t="s">
        <v>26</v>
      </c>
      <c r="C92" s="75" t="s">
        <v>27</v>
      </c>
      <c r="D92" s="81">
        <v>270064</v>
      </c>
      <c r="E92" s="82">
        <v>180261</v>
      </c>
      <c r="F92" s="73">
        <f>D92/E92*100</f>
        <v>149.81831899301568</v>
      </c>
    </row>
    <row r="93" spans="1:6" s="78" customFormat="1" ht="12.75">
      <c r="A93" s="92"/>
      <c r="B93" s="87" t="s">
        <v>92</v>
      </c>
      <c r="C93" s="75" t="s">
        <v>27</v>
      </c>
      <c r="D93" s="81">
        <v>95535</v>
      </c>
      <c r="E93" s="82">
        <v>66308</v>
      </c>
      <c r="F93" s="73">
        <f>D93/E93*100</f>
        <v>144.07763769077638</v>
      </c>
    </row>
    <row r="94" spans="1:6" s="78" customFormat="1" ht="15" customHeight="1">
      <c r="A94" s="79"/>
      <c r="B94" s="84" t="s">
        <v>117</v>
      </c>
      <c r="C94" s="75"/>
      <c r="D94" s="81"/>
      <c r="E94" s="82"/>
      <c r="F94" s="83"/>
    </row>
    <row r="95" spans="1:6" s="78" customFormat="1" ht="25.5">
      <c r="A95" s="79" t="s">
        <v>84</v>
      </c>
      <c r="B95" s="74" t="s">
        <v>93</v>
      </c>
      <c r="C95" s="75" t="s">
        <v>6</v>
      </c>
      <c r="D95" s="81">
        <v>134259</v>
      </c>
      <c r="E95" s="82">
        <v>23519</v>
      </c>
      <c r="F95" s="73">
        <f>D95/E95*100</f>
        <v>570.8533526085292</v>
      </c>
    </row>
    <row r="96" spans="1:6" s="78" customFormat="1" ht="25.5">
      <c r="A96" s="79"/>
      <c r="B96" s="88" t="s">
        <v>13</v>
      </c>
      <c r="C96" s="86" t="s">
        <v>4</v>
      </c>
      <c r="D96" s="97">
        <f>F95/117.1%</f>
        <v>487.4921883932786</v>
      </c>
      <c r="E96" s="82">
        <v>66</v>
      </c>
      <c r="F96" s="83" t="s">
        <v>5</v>
      </c>
    </row>
    <row r="97" spans="1:6" s="78" customFormat="1" ht="15" customHeight="1">
      <c r="A97" s="79"/>
      <c r="B97" s="84" t="s">
        <v>235</v>
      </c>
      <c r="C97" s="75"/>
      <c r="D97" s="76"/>
      <c r="E97" s="77"/>
      <c r="F97" s="85"/>
    </row>
    <row r="98" spans="1:6" s="78" customFormat="1" ht="25.5">
      <c r="A98" s="79" t="s">
        <v>85</v>
      </c>
      <c r="B98" s="102" t="s">
        <v>115</v>
      </c>
      <c r="C98" s="86" t="s">
        <v>6</v>
      </c>
      <c r="D98" s="81">
        <f>D99-D100</f>
        <v>2005182</v>
      </c>
      <c r="E98" s="81">
        <f>E99-E100</f>
        <v>-649731</v>
      </c>
      <c r="F98" s="73">
        <f>D98/E98*100</f>
        <v>-308.6172585269904</v>
      </c>
    </row>
    <row r="99" spans="1:6" s="78" customFormat="1" ht="12.75">
      <c r="A99" s="79" t="s">
        <v>86</v>
      </c>
      <c r="B99" s="74" t="s">
        <v>49</v>
      </c>
      <c r="C99" s="75" t="s">
        <v>6</v>
      </c>
      <c r="D99" s="81">
        <v>2014150</v>
      </c>
      <c r="E99" s="82">
        <v>174368</v>
      </c>
      <c r="F99" s="73">
        <f>D99/E99*100</f>
        <v>1155.1144705450542</v>
      </c>
    </row>
    <row r="100" spans="1:6" s="78" customFormat="1" ht="12.75">
      <c r="A100" s="79" t="s">
        <v>87</v>
      </c>
      <c r="B100" s="77" t="s">
        <v>50</v>
      </c>
      <c r="C100" s="75" t="s">
        <v>6</v>
      </c>
      <c r="D100" s="81">
        <v>8968</v>
      </c>
      <c r="E100" s="82">
        <v>824099</v>
      </c>
      <c r="F100" s="73">
        <f>D100/E100*100</f>
        <v>1.0882187698322654</v>
      </c>
    </row>
    <row r="101" spans="1:6" s="78" customFormat="1" ht="12.75">
      <c r="A101" s="79" t="s">
        <v>88</v>
      </c>
      <c r="B101" s="77" t="s">
        <v>51</v>
      </c>
      <c r="C101" s="75" t="s">
        <v>4</v>
      </c>
      <c r="D101" s="81">
        <v>25</v>
      </c>
      <c r="E101" s="82">
        <v>45.5</v>
      </c>
      <c r="F101" s="83" t="s">
        <v>5</v>
      </c>
    </row>
    <row r="102" spans="1:6" s="78" customFormat="1" ht="15" customHeight="1">
      <c r="A102" s="79"/>
      <c r="B102" s="84" t="s">
        <v>45</v>
      </c>
      <c r="C102" s="80"/>
      <c r="D102" s="84"/>
      <c r="E102" s="77"/>
      <c r="F102" s="85"/>
    </row>
    <row r="103" spans="1:6" s="78" customFormat="1" ht="25.5">
      <c r="A103" s="79" t="s">
        <v>89</v>
      </c>
      <c r="B103" s="77" t="s">
        <v>99</v>
      </c>
      <c r="C103" s="93" t="s">
        <v>7</v>
      </c>
      <c r="D103" s="81">
        <v>37056.4</v>
      </c>
      <c r="E103" s="82">
        <v>33039.5</v>
      </c>
      <c r="F103" s="73">
        <f>D103/E103*100</f>
        <v>112.15787163849333</v>
      </c>
    </row>
    <row r="104" spans="1:6" s="78" customFormat="1" ht="38.25">
      <c r="A104" s="79" t="s">
        <v>90</v>
      </c>
      <c r="B104" s="77" t="s">
        <v>236</v>
      </c>
      <c r="C104" s="80" t="s">
        <v>3</v>
      </c>
      <c r="D104" s="81">
        <v>0.468</v>
      </c>
      <c r="E104" s="82">
        <v>0.712</v>
      </c>
      <c r="F104" s="73">
        <f>D104/E104*100</f>
        <v>65.73033707865169</v>
      </c>
    </row>
    <row r="105" spans="1:6" s="78" customFormat="1" ht="12.75">
      <c r="A105" s="103" t="s">
        <v>91</v>
      </c>
      <c r="B105" s="104" t="s">
        <v>53</v>
      </c>
      <c r="C105" s="105" t="s">
        <v>4</v>
      </c>
      <c r="D105" s="106">
        <v>0.9</v>
      </c>
      <c r="E105" s="107">
        <v>1.5</v>
      </c>
      <c r="F105" s="83" t="s">
        <v>5</v>
      </c>
    </row>
    <row r="106" spans="1:6" ht="9" customHeight="1">
      <c r="A106" s="8"/>
      <c r="B106" s="9"/>
      <c r="C106" s="12"/>
      <c r="D106" s="10"/>
      <c r="E106" s="11"/>
      <c r="F106" s="1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3" t="s">
        <v>28</v>
      </c>
      <c r="B108" s="9"/>
      <c r="C108" s="14"/>
      <c r="D108" s="15"/>
      <c r="E108" s="9"/>
      <c r="F108" s="9"/>
    </row>
    <row r="109" spans="1:6" ht="12.75">
      <c r="A109" s="39" t="s">
        <v>95</v>
      </c>
      <c r="B109" s="39"/>
      <c r="C109" s="39"/>
      <c r="D109" s="39"/>
      <c r="E109" s="39"/>
      <c r="F109" s="39"/>
    </row>
    <row r="110" spans="1:6" ht="14.25">
      <c r="A110" s="1"/>
      <c r="B110" s="16"/>
      <c r="C110" s="16"/>
      <c r="D110" s="16"/>
      <c r="E110" s="16"/>
      <c r="F110" s="16"/>
    </row>
    <row r="111" spans="2:6" s="21" customFormat="1" ht="12.75">
      <c r="B111" s="18"/>
      <c r="C111" s="19"/>
      <c r="D111" s="20"/>
      <c r="E111" s="18"/>
      <c r="F111" s="18"/>
    </row>
    <row r="112" spans="1:6" s="21" customFormat="1" ht="12.75">
      <c r="A112" s="21" t="s">
        <v>218</v>
      </c>
      <c r="B112" s="18"/>
      <c r="C112" s="22"/>
      <c r="D112" s="20"/>
      <c r="E112" s="18"/>
      <c r="F112" s="18"/>
    </row>
    <row r="113" spans="1:6" s="21" customFormat="1" ht="12.75">
      <c r="A113" s="17" t="s">
        <v>219</v>
      </c>
      <c r="B113" s="18"/>
      <c r="C113" s="22"/>
      <c r="D113" s="20"/>
      <c r="E113" s="18"/>
      <c r="F113" s="18"/>
    </row>
    <row r="114" spans="1:6" s="21" customFormat="1" ht="12.75">
      <c r="A114" s="17"/>
      <c r="B114" s="18"/>
      <c r="C114" s="22"/>
      <c r="D114" s="20"/>
      <c r="E114" s="18"/>
      <c r="F114" s="18"/>
    </row>
    <row r="115" spans="1:6" s="21" customFormat="1" ht="12.75">
      <c r="A115" s="17"/>
      <c r="B115" s="18"/>
      <c r="C115" s="22"/>
      <c r="D115" s="20"/>
      <c r="E115" s="18"/>
      <c r="F115" s="18"/>
    </row>
    <row r="116" spans="1:6" s="21" customFormat="1" ht="12.75">
      <c r="A116" s="17"/>
      <c r="B116" s="18"/>
      <c r="C116" s="22"/>
      <c r="D116" s="20"/>
      <c r="E116" s="18"/>
      <c r="F116" s="18"/>
    </row>
    <row r="117" spans="1:6" s="21" customFormat="1" ht="12.75">
      <c r="A117" s="17"/>
      <c r="B117" s="18"/>
      <c r="C117" s="22"/>
      <c r="D117" s="20"/>
      <c r="E117" s="18"/>
      <c r="F117" s="18"/>
    </row>
    <row r="118" spans="1:6" s="21" customFormat="1" ht="12.75">
      <c r="A118" s="17"/>
      <c r="B118" s="18"/>
      <c r="C118" s="22"/>
      <c r="D118" s="20"/>
      <c r="E118" s="18"/>
      <c r="F118" s="18"/>
    </row>
    <row r="119" spans="1:6" s="21" customFormat="1" ht="12.75">
      <c r="A119" s="17"/>
      <c r="B119" s="18"/>
      <c r="C119" s="22"/>
      <c r="D119" s="20"/>
      <c r="E119" s="18"/>
      <c r="F119" s="18"/>
    </row>
    <row r="120" spans="1:6" s="21" customFormat="1" ht="12.75">
      <c r="A120" s="17"/>
      <c r="B120" s="18"/>
      <c r="C120" s="22"/>
      <c r="D120" s="20"/>
      <c r="E120" s="18"/>
      <c r="F120" s="18"/>
    </row>
    <row r="121" spans="1:6" s="21" customFormat="1" ht="12.75">
      <c r="A121" s="17"/>
      <c r="B121" s="18"/>
      <c r="C121" s="22"/>
      <c r="D121" s="20"/>
      <c r="E121" s="18"/>
      <c r="F121" s="18"/>
    </row>
    <row r="122" spans="1:6" s="21" customFormat="1" ht="12.75">
      <c r="A122" s="17"/>
      <c r="B122" s="18"/>
      <c r="C122" s="22"/>
      <c r="D122" s="20"/>
      <c r="E122" s="18"/>
      <c r="F122" s="18"/>
    </row>
    <row r="123" spans="1:6" s="21" customFormat="1" ht="12.75">
      <c r="A123" s="17"/>
      <c r="B123" s="18"/>
      <c r="C123" s="22"/>
      <c r="D123" s="20"/>
      <c r="E123" s="18"/>
      <c r="F123" s="18"/>
    </row>
    <row r="124" spans="1:6" s="21" customFormat="1" ht="12.75">
      <c r="A124" s="17"/>
      <c r="B124" s="18"/>
      <c r="C124" s="22"/>
      <c r="D124" s="20"/>
      <c r="E124" s="18"/>
      <c r="F124" s="18"/>
    </row>
    <row r="125" spans="1:6" s="21" customFormat="1" ht="12.75">
      <c r="A125" s="17"/>
      <c r="B125" s="18"/>
      <c r="C125" s="22"/>
      <c r="D125" s="20"/>
      <c r="E125" s="18"/>
      <c r="F125" s="18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25390625" style="2" customWidth="1"/>
    <col min="2" max="2" width="54.875" style="23" customWidth="1"/>
    <col min="3" max="3" width="9.75390625" style="24" customWidth="1"/>
    <col min="4" max="4" width="12.00390625" style="25" customWidth="1"/>
    <col min="5" max="5" width="11.625" style="23" customWidth="1"/>
    <col min="6" max="6" width="9.375" style="23" customWidth="1"/>
    <col min="7" max="7" width="13.375" style="23" customWidth="1"/>
    <col min="8" max="8" width="55.125" style="1" customWidth="1"/>
    <col min="9" max="16384" width="9.125" style="1" customWidth="1"/>
  </cols>
  <sheetData>
    <row r="1" spans="1:8" ht="12.75" customHeight="1">
      <c r="A1" s="1"/>
      <c r="B1" s="37"/>
      <c r="C1" s="37"/>
      <c r="F1" s="37"/>
      <c r="G1" s="37"/>
      <c r="H1" s="38" t="s">
        <v>124</v>
      </c>
    </row>
    <row r="2" spans="1:8" ht="12.75" customHeight="1">
      <c r="A2" s="1"/>
      <c r="B2" s="37"/>
      <c r="C2" s="37"/>
      <c r="F2" s="37"/>
      <c r="G2" s="37"/>
      <c r="H2" s="38" t="s">
        <v>228</v>
      </c>
    </row>
    <row r="3" spans="1:8" ht="12.75" customHeight="1">
      <c r="A3" s="1"/>
      <c r="B3" s="37"/>
      <c r="C3" s="37"/>
      <c r="F3" s="37"/>
      <c r="G3" s="37"/>
      <c r="H3" s="38" t="s">
        <v>229</v>
      </c>
    </row>
    <row r="4" spans="1:8" ht="15.75">
      <c r="A4" s="36"/>
      <c r="B4" s="36"/>
      <c r="C4" s="36"/>
      <c r="E4" s="43"/>
      <c r="F4" s="44"/>
      <c r="G4" s="44"/>
      <c r="H4" s="42" t="s">
        <v>121</v>
      </c>
    </row>
    <row r="5" spans="1:7" ht="8.25" customHeight="1">
      <c r="A5" s="26"/>
      <c r="B5" s="27"/>
      <c r="C5" s="27"/>
      <c r="D5" s="27"/>
      <c r="E5" s="111"/>
      <c r="F5" s="111"/>
      <c r="G5" s="45"/>
    </row>
    <row r="6" spans="1:8" ht="15.75" customHeight="1">
      <c r="A6" s="116" t="s">
        <v>125</v>
      </c>
      <c r="B6" s="116"/>
      <c r="C6" s="116"/>
      <c r="D6" s="116"/>
      <c r="E6" s="116"/>
      <c r="F6" s="116"/>
      <c r="G6" s="116"/>
      <c r="H6" s="116"/>
    </row>
    <row r="7" spans="1:8" ht="14.25" customHeight="1">
      <c r="A7" s="109" t="s">
        <v>232</v>
      </c>
      <c r="B7" s="109"/>
      <c r="C7" s="109"/>
      <c r="D7" s="109"/>
      <c r="E7" s="109"/>
      <c r="F7" s="109"/>
      <c r="G7" s="109"/>
      <c r="H7" s="109"/>
    </row>
    <row r="8" spans="1:8" ht="10.5" customHeight="1">
      <c r="A8" s="108" t="s">
        <v>126</v>
      </c>
      <c r="B8" s="108"/>
      <c r="C8" s="108"/>
      <c r="D8" s="108"/>
      <c r="E8" s="108"/>
      <c r="F8" s="108"/>
      <c r="G8" s="108"/>
      <c r="H8" s="108"/>
    </row>
    <row r="9" spans="1:8" ht="14.25" customHeight="1">
      <c r="A9" s="109" t="s">
        <v>227</v>
      </c>
      <c r="B9" s="109"/>
      <c r="C9" s="109"/>
      <c r="D9" s="109"/>
      <c r="E9" s="109"/>
      <c r="F9" s="109"/>
      <c r="G9" s="109"/>
      <c r="H9" s="109"/>
    </row>
    <row r="10" spans="1:8" ht="12" customHeight="1">
      <c r="A10" s="110" t="s">
        <v>127</v>
      </c>
      <c r="B10" s="110"/>
      <c r="C10" s="110"/>
      <c r="D10" s="110"/>
      <c r="E10" s="110"/>
      <c r="F10" s="110"/>
      <c r="G10" s="110"/>
      <c r="H10" s="110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40" t="s">
        <v>1</v>
      </c>
      <c r="B12" s="41" t="s">
        <v>2</v>
      </c>
      <c r="C12" s="41" t="s">
        <v>119</v>
      </c>
      <c r="D12" s="41" t="s">
        <v>100</v>
      </c>
      <c r="E12" s="41" t="s">
        <v>129</v>
      </c>
      <c r="F12" s="41" t="s">
        <v>131</v>
      </c>
      <c r="G12" s="41" t="s">
        <v>189</v>
      </c>
      <c r="H12" s="41" t="s">
        <v>188</v>
      </c>
    </row>
    <row r="13" spans="1:7" s="7" customFormat="1" ht="12">
      <c r="A13" s="28"/>
      <c r="B13" s="29"/>
      <c r="C13" s="29"/>
      <c r="D13" s="29"/>
      <c r="E13" s="29"/>
      <c r="F13" s="29"/>
      <c r="G13" s="29"/>
    </row>
    <row r="14" spans="1:8" s="7" customFormat="1" ht="16.5" customHeight="1">
      <c r="A14" s="52" t="s">
        <v>56</v>
      </c>
      <c r="B14" s="53" t="s">
        <v>128</v>
      </c>
      <c r="C14" s="54" t="s">
        <v>6</v>
      </c>
      <c r="D14" s="55">
        <f>SUM(D15:D20)</f>
        <v>4824287.100000001</v>
      </c>
      <c r="E14" s="55">
        <f>SUM(E15:E20)</f>
        <v>3811703</v>
      </c>
      <c r="F14" s="55">
        <f>D14/E14*100</f>
        <v>126.56513637080332</v>
      </c>
      <c r="G14" s="56"/>
      <c r="H14" s="113" t="s">
        <v>234</v>
      </c>
    </row>
    <row r="15" spans="1:8" ht="28.5" customHeight="1">
      <c r="A15" s="57" t="s">
        <v>57</v>
      </c>
      <c r="B15" s="58" t="s">
        <v>183</v>
      </c>
      <c r="C15" s="59" t="s">
        <v>6</v>
      </c>
      <c r="D15" s="60">
        <f>'Приложение 1'!D17</f>
        <v>1599223.4</v>
      </c>
      <c r="E15" s="58">
        <f>'Приложение 1'!E17</f>
        <v>1111792</v>
      </c>
      <c r="F15" s="60">
        <f aca="true" t="shared" si="0" ref="F15:F20">D15/E15*100</f>
        <v>143.84195964712822</v>
      </c>
      <c r="G15" s="71" t="s">
        <v>132</v>
      </c>
      <c r="H15" s="114"/>
    </row>
    <row r="16" spans="1:8" ht="30.75" customHeight="1">
      <c r="A16" s="57" t="s">
        <v>59</v>
      </c>
      <c r="B16" s="58" t="s">
        <v>184</v>
      </c>
      <c r="C16" s="59" t="s">
        <v>6</v>
      </c>
      <c r="D16" s="60" t="str">
        <f>'Приложение 1'!D56</f>
        <v>0</v>
      </c>
      <c r="E16" s="58">
        <f>'Приложение 1'!E56</f>
        <v>0</v>
      </c>
      <c r="F16" s="60" t="e">
        <f t="shared" si="0"/>
        <v>#DIV/0!</v>
      </c>
      <c r="G16" s="71" t="s">
        <v>132</v>
      </c>
      <c r="H16" s="114"/>
    </row>
    <row r="17" spans="1:8" ht="30">
      <c r="A17" s="57" t="s">
        <v>60</v>
      </c>
      <c r="B17" s="58" t="s">
        <v>185</v>
      </c>
      <c r="C17" s="61" t="s">
        <v>6</v>
      </c>
      <c r="D17" s="62">
        <f>'Приложение 1'!D60</f>
        <v>318919</v>
      </c>
      <c r="E17" s="63">
        <f>'Приложение 1'!E60</f>
        <v>127195</v>
      </c>
      <c r="F17" s="60">
        <f t="shared" si="0"/>
        <v>250.7323401077086</v>
      </c>
      <c r="G17" s="71" t="s">
        <v>132</v>
      </c>
      <c r="H17" s="114"/>
    </row>
    <row r="18" spans="1:8" ht="30" customHeight="1">
      <c r="A18" s="57" t="s">
        <v>61</v>
      </c>
      <c r="B18" s="58" t="s">
        <v>186</v>
      </c>
      <c r="C18" s="61" t="s">
        <v>6</v>
      </c>
      <c r="D18" s="62">
        <f>'Приложение 1'!D69</f>
        <v>16442.3</v>
      </c>
      <c r="E18" s="63">
        <f>'Приложение 1'!E69</f>
        <v>15154</v>
      </c>
      <c r="F18" s="60">
        <f t="shared" si="0"/>
        <v>108.50138577273327</v>
      </c>
      <c r="G18" s="71" t="s">
        <v>132</v>
      </c>
      <c r="H18" s="114"/>
    </row>
    <row r="19" spans="1:8" ht="15">
      <c r="A19" s="57" t="s">
        <v>62</v>
      </c>
      <c r="B19" s="58" t="s">
        <v>130</v>
      </c>
      <c r="C19" s="64" t="s">
        <v>6</v>
      </c>
      <c r="D19" s="62">
        <f>'Приложение 1'!D81</f>
        <v>2872900</v>
      </c>
      <c r="E19" s="63">
        <f>'Приложение 1'!E81</f>
        <v>2502500</v>
      </c>
      <c r="F19" s="60">
        <f t="shared" si="0"/>
        <v>114.80119880119881</v>
      </c>
      <c r="G19" s="71" t="s">
        <v>132</v>
      </c>
      <c r="H19" s="114"/>
    </row>
    <row r="20" spans="1:8" ht="30">
      <c r="A20" s="65" t="s">
        <v>63</v>
      </c>
      <c r="B20" s="66" t="s">
        <v>187</v>
      </c>
      <c r="C20" s="67" t="s">
        <v>6</v>
      </c>
      <c r="D20" s="68">
        <f>'Приложение 1'!D87</f>
        <v>16802.4</v>
      </c>
      <c r="E20" s="69">
        <f>'Приложение 1'!E87</f>
        <v>55062</v>
      </c>
      <c r="F20" s="70">
        <f t="shared" si="0"/>
        <v>30.515418982238206</v>
      </c>
      <c r="G20" s="72" t="s">
        <v>132</v>
      </c>
      <c r="H20" s="115"/>
    </row>
    <row r="21" spans="1:7" ht="12.75">
      <c r="A21" s="8"/>
      <c r="B21" s="9"/>
      <c r="C21" s="12"/>
      <c r="D21" s="10"/>
      <c r="E21" s="11"/>
      <c r="F21" s="11"/>
      <c r="G21" s="11"/>
    </row>
    <row r="22" spans="1:7" ht="15.75">
      <c r="A22" s="51" t="s">
        <v>190</v>
      </c>
      <c r="B22" s="1"/>
      <c r="C22" s="1"/>
      <c r="D22" s="1"/>
      <c r="E22" s="1"/>
      <c r="F22" s="1"/>
      <c r="G22" s="1"/>
    </row>
    <row r="23" spans="2:7" ht="12.75">
      <c r="B23" s="9"/>
      <c r="C23" s="14"/>
      <c r="D23" s="15"/>
      <c r="E23" s="9"/>
      <c r="F23" s="9"/>
      <c r="G23" s="9"/>
    </row>
    <row r="24" spans="1:7" ht="12.75">
      <c r="A24" s="39"/>
      <c r="B24" s="39"/>
      <c r="C24" s="39"/>
      <c r="D24" s="39"/>
      <c r="E24" s="39"/>
      <c r="F24" s="39"/>
      <c r="G24" s="39"/>
    </row>
    <row r="25" spans="1:7" ht="14.25">
      <c r="A25" s="21" t="s">
        <v>218</v>
      </c>
      <c r="B25" s="16"/>
      <c r="C25" s="16"/>
      <c r="D25" s="16"/>
      <c r="E25" s="16"/>
      <c r="F25" s="16"/>
      <c r="G25" s="16"/>
    </row>
    <row r="26" spans="1:7" s="21" customFormat="1" ht="12.75">
      <c r="A26" s="17" t="s">
        <v>219</v>
      </c>
      <c r="B26" s="18"/>
      <c r="C26" s="19"/>
      <c r="D26" s="20"/>
      <c r="E26" s="18"/>
      <c r="F26" s="18"/>
      <c r="G26" s="18"/>
    </row>
    <row r="27" spans="2:7" s="21" customFormat="1" ht="12.75">
      <c r="B27" s="18"/>
      <c r="C27" s="22"/>
      <c r="D27" s="20"/>
      <c r="E27" s="18"/>
      <c r="F27" s="18"/>
      <c r="G27" s="18"/>
    </row>
    <row r="28" spans="2:7" s="21" customFormat="1" ht="12.75">
      <c r="B28" s="18"/>
      <c r="C28" s="22"/>
      <c r="D28" s="20"/>
      <c r="E28" s="18"/>
      <c r="F28" s="18"/>
      <c r="G28" s="18"/>
    </row>
    <row r="29" spans="1:7" s="21" customFormat="1" ht="12.75">
      <c r="A29" s="17"/>
      <c r="B29" s="18"/>
      <c r="C29" s="22"/>
      <c r="D29" s="20"/>
      <c r="E29" s="18"/>
      <c r="F29" s="18"/>
      <c r="G29" s="18"/>
    </row>
    <row r="30" spans="1:7" s="21" customFormat="1" ht="12.75">
      <c r="A30" s="17"/>
      <c r="B30" s="18"/>
      <c r="C30" s="22"/>
      <c r="D30" s="20"/>
      <c r="E30" s="18"/>
      <c r="F30" s="18"/>
      <c r="G30" s="18"/>
    </row>
    <row r="31" spans="1:7" s="21" customFormat="1" ht="12.75">
      <c r="A31" s="17"/>
      <c r="B31" s="18"/>
      <c r="C31" s="22"/>
      <c r="D31" s="20"/>
      <c r="E31" s="18"/>
      <c r="F31" s="18"/>
      <c r="G31" s="18"/>
    </row>
    <row r="32" spans="1:7" s="21" customFormat="1" ht="12.75">
      <c r="A32" s="17"/>
      <c r="B32" s="18"/>
      <c r="C32" s="22"/>
      <c r="D32" s="20"/>
      <c r="E32" s="18"/>
      <c r="F32" s="18"/>
      <c r="G32" s="18"/>
    </row>
    <row r="33" spans="1:7" s="21" customFormat="1" ht="12.75">
      <c r="A33" s="17"/>
      <c r="B33" s="18"/>
      <c r="C33" s="22"/>
      <c r="D33" s="20"/>
      <c r="E33" s="18"/>
      <c r="F33" s="18"/>
      <c r="G33" s="18"/>
    </row>
    <row r="34" spans="1:7" s="21" customFormat="1" ht="12.75">
      <c r="A34" s="17"/>
      <c r="B34" s="18"/>
      <c r="C34" s="22"/>
      <c r="D34" s="20"/>
      <c r="E34" s="18"/>
      <c r="F34" s="18"/>
      <c r="G34" s="18"/>
    </row>
    <row r="35" spans="1:7" s="21" customFormat="1" ht="12.75">
      <c r="A35" s="17"/>
      <c r="B35" s="18"/>
      <c r="C35" s="22"/>
      <c r="D35" s="20"/>
      <c r="E35" s="18"/>
      <c r="F35" s="18"/>
      <c r="G35" s="18"/>
    </row>
    <row r="36" spans="1:7" s="21" customFormat="1" ht="12.75">
      <c r="A36" s="17"/>
      <c r="B36" s="18"/>
      <c r="C36" s="22"/>
      <c r="D36" s="20"/>
      <c r="E36" s="18"/>
      <c r="F36" s="18"/>
      <c r="G36" s="18"/>
    </row>
    <row r="37" spans="1:7" s="21" customFormat="1" ht="12.75">
      <c r="A37" s="17"/>
      <c r="B37" s="18"/>
      <c r="C37" s="22"/>
      <c r="D37" s="20"/>
      <c r="E37" s="18"/>
      <c r="F37" s="18"/>
      <c r="G37" s="18"/>
    </row>
    <row r="38" spans="1:7" s="21" customFormat="1" ht="12.75">
      <c r="A38" s="17"/>
      <c r="B38" s="18"/>
      <c r="C38" s="22"/>
      <c r="D38" s="20"/>
      <c r="E38" s="18"/>
      <c r="F38" s="18"/>
      <c r="G38" s="18"/>
    </row>
    <row r="39" spans="1:7" s="21" customFormat="1" ht="12.75">
      <c r="A39" s="17"/>
      <c r="B39" s="18"/>
      <c r="C39" s="22"/>
      <c r="D39" s="20"/>
      <c r="E39" s="18"/>
      <c r="F39" s="18"/>
      <c r="G39" s="18"/>
    </row>
    <row r="40" spans="1:7" s="21" customFormat="1" ht="12.75">
      <c r="A40" s="17"/>
      <c r="B40" s="18"/>
      <c r="C40" s="22"/>
      <c r="D40" s="20"/>
      <c r="E40" s="18"/>
      <c r="F40" s="18"/>
      <c r="G40" s="18"/>
    </row>
  </sheetData>
  <sheetProtection/>
  <mergeCells count="7"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0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13" sqref="A13:IV13"/>
    </sheetView>
  </sheetViews>
  <sheetFormatPr defaultColWidth="9.00390625" defaultRowHeight="12.75"/>
  <cols>
    <col min="1" max="1" width="40.75390625" style="46" customWidth="1"/>
    <col min="2" max="3" width="16.75390625" style="46" customWidth="1"/>
    <col min="4" max="16384" width="9.125" style="46" customWidth="1"/>
  </cols>
  <sheetData>
    <row r="1" spans="2:3" ht="42" customHeight="1">
      <c r="B1" s="120" t="s">
        <v>133</v>
      </c>
      <c r="C1" s="120"/>
    </row>
    <row r="2" spans="1:3" ht="51" customHeight="1">
      <c r="A2" s="117" t="s">
        <v>134</v>
      </c>
      <c r="B2" s="117"/>
      <c r="C2" s="117"/>
    </row>
    <row r="3" spans="1:3" ht="15">
      <c r="A3" s="118" t="s">
        <v>135</v>
      </c>
      <c r="B3" s="119" t="s">
        <v>136</v>
      </c>
      <c r="C3" s="119"/>
    </row>
    <row r="4" spans="1:3" ht="15">
      <c r="A4" s="118"/>
      <c r="B4" s="47" t="s">
        <v>137</v>
      </c>
      <c r="C4" s="47" t="s">
        <v>138</v>
      </c>
    </row>
    <row r="5" spans="1:3" ht="15">
      <c r="A5" s="48" t="s">
        <v>139</v>
      </c>
      <c r="B5" s="49">
        <v>106.17731360243714</v>
      </c>
      <c r="C5" s="50">
        <f aca="true" t="shared" si="0" ref="C5:C48">B5+0.6</f>
        <v>106.77731360243713</v>
      </c>
    </row>
    <row r="6" spans="1:3" ht="15">
      <c r="A6" s="48" t="s">
        <v>140</v>
      </c>
      <c r="B6" s="49">
        <v>108.04151532204429</v>
      </c>
      <c r="C6" s="50">
        <f t="shared" si="0"/>
        <v>108.64151532204428</v>
      </c>
    </row>
    <row r="7" spans="1:3" ht="15">
      <c r="A7" s="48" t="s">
        <v>141</v>
      </c>
      <c r="B7" s="49">
        <v>110.22442182792047</v>
      </c>
      <c r="C7" s="50">
        <f t="shared" si="0"/>
        <v>110.82442182792046</v>
      </c>
    </row>
    <row r="8" spans="1:3" ht="15">
      <c r="A8" s="48" t="s">
        <v>142</v>
      </c>
      <c r="B8" s="49">
        <v>104.68508094645543</v>
      </c>
      <c r="C8" s="50">
        <f t="shared" si="0"/>
        <v>105.28508094645542</v>
      </c>
    </row>
    <row r="9" spans="1:3" ht="15">
      <c r="A9" s="48" t="s">
        <v>143</v>
      </c>
      <c r="B9" s="49">
        <v>105.93614778989226</v>
      </c>
      <c r="C9" s="50">
        <f t="shared" si="0"/>
        <v>106.53614778989225</v>
      </c>
    </row>
    <row r="10" spans="1:3" ht="15">
      <c r="A10" s="48" t="s">
        <v>144</v>
      </c>
      <c r="B10" s="49">
        <v>106.05963891572378</v>
      </c>
      <c r="C10" s="50">
        <f t="shared" si="0"/>
        <v>106.65963891572378</v>
      </c>
    </row>
    <row r="11" spans="1:3" ht="15">
      <c r="A11" s="48" t="s">
        <v>145</v>
      </c>
      <c r="B11" s="49">
        <v>105.06183781959089</v>
      </c>
      <c r="C11" s="50">
        <f t="shared" si="0"/>
        <v>105.66183781959089</v>
      </c>
    </row>
    <row r="12" spans="1:3" ht="15">
      <c r="A12" s="48" t="s">
        <v>146</v>
      </c>
      <c r="B12" s="49">
        <v>107.3458137727327</v>
      </c>
      <c r="C12" s="50">
        <f t="shared" si="0"/>
        <v>107.94581377273269</v>
      </c>
    </row>
    <row r="13" spans="1:3" ht="15">
      <c r="A13" s="48" t="s">
        <v>147</v>
      </c>
      <c r="B13" s="49">
        <v>107.31282876089277</v>
      </c>
      <c r="C13" s="50">
        <f t="shared" si="0"/>
        <v>107.91282876089276</v>
      </c>
    </row>
    <row r="14" spans="1:3" ht="15">
      <c r="A14" s="48" t="s">
        <v>148</v>
      </c>
      <c r="B14" s="49">
        <v>104.70268608170868</v>
      </c>
      <c r="C14" s="50">
        <f t="shared" si="0"/>
        <v>105.30268608170867</v>
      </c>
    </row>
    <row r="15" spans="1:3" ht="15">
      <c r="A15" s="48" t="s">
        <v>149</v>
      </c>
      <c r="B15" s="49">
        <v>105.59238126451413</v>
      </c>
      <c r="C15" s="50">
        <f t="shared" si="0"/>
        <v>106.19238126451413</v>
      </c>
    </row>
    <row r="16" spans="1:3" ht="15">
      <c r="A16" s="48" t="s">
        <v>150</v>
      </c>
      <c r="B16" s="49">
        <v>104.1440125182913</v>
      </c>
      <c r="C16" s="50">
        <f t="shared" si="0"/>
        <v>104.7440125182913</v>
      </c>
    </row>
    <row r="17" spans="1:3" ht="15">
      <c r="A17" s="48" t="s">
        <v>151</v>
      </c>
      <c r="B17" s="49">
        <v>105.56078472023911</v>
      </c>
      <c r="C17" s="50">
        <f t="shared" si="0"/>
        <v>106.1607847202391</v>
      </c>
    </row>
    <row r="18" spans="1:3" ht="15">
      <c r="A18" s="48" t="s">
        <v>152</v>
      </c>
      <c r="B18" s="49">
        <v>107.2012558643061</v>
      </c>
      <c r="C18" s="50">
        <f t="shared" si="0"/>
        <v>107.8012558643061</v>
      </c>
    </row>
    <row r="19" spans="1:3" ht="15">
      <c r="A19" s="48" t="s">
        <v>153</v>
      </c>
      <c r="B19" s="49">
        <v>105.3546635909733</v>
      </c>
      <c r="C19" s="50">
        <f t="shared" si="0"/>
        <v>105.9546635909733</v>
      </c>
    </row>
    <row r="20" spans="1:3" ht="15">
      <c r="A20" s="48" t="s">
        <v>154</v>
      </c>
      <c r="B20" s="49">
        <v>104.43541192984765</v>
      </c>
      <c r="C20" s="50">
        <f t="shared" si="0"/>
        <v>105.03541192984764</v>
      </c>
    </row>
    <row r="21" spans="1:3" ht="15">
      <c r="A21" s="48" t="s">
        <v>155</v>
      </c>
      <c r="B21" s="49">
        <v>105.97317827927561</v>
      </c>
      <c r="C21" s="50">
        <f t="shared" si="0"/>
        <v>106.57317827927561</v>
      </c>
    </row>
    <row r="22" spans="1:3" ht="15">
      <c r="A22" s="48" t="s">
        <v>156</v>
      </c>
      <c r="B22" s="49">
        <v>104.28048163478722</v>
      </c>
      <c r="C22" s="50">
        <f t="shared" si="0"/>
        <v>104.88048163478722</v>
      </c>
    </row>
    <row r="23" spans="1:3" ht="15">
      <c r="A23" s="48" t="s">
        <v>157</v>
      </c>
      <c r="B23" s="49">
        <v>105.30498715295703</v>
      </c>
      <c r="C23" s="50">
        <f t="shared" si="0"/>
        <v>105.90498715295702</v>
      </c>
    </row>
    <row r="24" spans="1:3" ht="15">
      <c r="A24" s="48" t="s">
        <v>158</v>
      </c>
      <c r="B24" s="49">
        <v>105.7686373274137</v>
      </c>
      <c r="C24" s="50">
        <f t="shared" si="0"/>
        <v>106.3686373274137</v>
      </c>
    </row>
    <row r="25" spans="1:3" ht="15">
      <c r="A25" s="48" t="s">
        <v>159</v>
      </c>
      <c r="B25" s="49">
        <v>106.34896043424371</v>
      </c>
      <c r="C25" s="50">
        <f t="shared" si="0"/>
        <v>106.9489604342437</v>
      </c>
    </row>
    <row r="26" spans="1:3" ht="15">
      <c r="A26" s="48" t="s">
        <v>160</v>
      </c>
      <c r="B26" s="49">
        <v>109.29437006857066</v>
      </c>
      <c r="C26" s="50">
        <f t="shared" si="0"/>
        <v>109.89437006857065</v>
      </c>
    </row>
    <row r="27" spans="1:3" ht="15">
      <c r="A27" s="48" t="s">
        <v>161</v>
      </c>
      <c r="B27" s="49">
        <v>108.01199349875195</v>
      </c>
      <c r="C27" s="50">
        <f t="shared" si="0"/>
        <v>108.61199349875194</v>
      </c>
    </row>
    <row r="28" spans="1:3" ht="15">
      <c r="A28" s="48" t="s">
        <v>162</v>
      </c>
      <c r="B28" s="49">
        <v>104.79508376407554</v>
      </c>
      <c r="C28" s="50">
        <f t="shared" si="0"/>
        <v>105.39508376407554</v>
      </c>
    </row>
    <row r="29" spans="1:3" ht="15">
      <c r="A29" s="48" t="s">
        <v>163</v>
      </c>
      <c r="B29" s="49">
        <v>106.69758324292431</v>
      </c>
      <c r="C29" s="50">
        <f t="shared" si="0"/>
        <v>107.2975832429243</v>
      </c>
    </row>
    <row r="30" spans="1:3" ht="15">
      <c r="A30" s="48" t="s">
        <v>164</v>
      </c>
      <c r="B30" s="49">
        <v>106.16538240240412</v>
      </c>
      <c r="C30" s="50">
        <f t="shared" si="0"/>
        <v>106.76538240240411</v>
      </c>
    </row>
    <row r="31" spans="1:3" ht="15">
      <c r="A31" s="48" t="s">
        <v>165</v>
      </c>
      <c r="B31" s="49">
        <v>104.03647733527039</v>
      </c>
      <c r="C31" s="50">
        <f t="shared" si="0"/>
        <v>104.63647733527038</v>
      </c>
    </row>
    <row r="32" spans="1:3" ht="15">
      <c r="A32" s="48" t="s">
        <v>166</v>
      </c>
      <c r="B32" s="49">
        <v>109.33834821602007</v>
      </c>
      <c r="C32" s="50">
        <f t="shared" si="0"/>
        <v>109.93834821602006</v>
      </c>
    </row>
    <row r="33" spans="1:3" ht="15">
      <c r="A33" s="48" t="s">
        <v>167</v>
      </c>
      <c r="B33" s="49">
        <v>107.12508304362652</v>
      </c>
      <c r="C33" s="50">
        <f t="shared" si="0"/>
        <v>107.72508304362651</v>
      </c>
    </row>
    <row r="34" spans="1:3" ht="15">
      <c r="A34" s="48" t="s">
        <v>168</v>
      </c>
      <c r="B34" s="49">
        <v>108.33355604632568</v>
      </c>
      <c r="C34" s="50">
        <f t="shared" si="0"/>
        <v>108.93355604632568</v>
      </c>
    </row>
    <row r="35" spans="1:3" ht="15">
      <c r="A35" s="48" t="s">
        <v>169</v>
      </c>
      <c r="B35" s="49">
        <v>105.59516295613606</v>
      </c>
      <c r="C35" s="50">
        <f t="shared" si="0"/>
        <v>106.19516295613606</v>
      </c>
    </row>
    <row r="36" spans="1:3" ht="15">
      <c r="A36" s="48" t="s">
        <v>170</v>
      </c>
      <c r="B36" s="49">
        <v>107.76258241318367</v>
      </c>
      <c r="C36" s="50">
        <f t="shared" si="0"/>
        <v>108.36258241318366</v>
      </c>
    </row>
    <row r="37" spans="1:3" ht="15">
      <c r="A37" s="48" t="s">
        <v>171</v>
      </c>
      <c r="B37" s="49">
        <v>106.52152039881241</v>
      </c>
      <c r="C37" s="50">
        <f t="shared" si="0"/>
        <v>107.12152039881241</v>
      </c>
    </row>
    <row r="38" spans="1:3" ht="15">
      <c r="A38" s="48" t="s">
        <v>172</v>
      </c>
      <c r="B38" s="49">
        <v>103.53974423069383</v>
      </c>
      <c r="C38" s="50">
        <f t="shared" si="0"/>
        <v>104.13974423069382</v>
      </c>
    </row>
    <row r="39" spans="1:3" ht="15">
      <c r="A39" s="48" t="s">
        <v>173</v>
      </c>
      <c r="B39" s="49">
        <v>111.61992301611868</v>
      </c>
      <c r="C39" s="50">
        <f t="shared" si="0"/>
        <v>112.21992301611867</v>
      </c>
    </row>
    <row r="40" spans="1:3" ht="15">
      <c r="A40" s="48" t="s">
        <v>174</v>
      </c>
      <c r="B40" s="49">
        <v>106.08413298168797</v>
      </c>
      <c r="C40" s="50">
        <f t="shared" si="0"/>
        <v>106.68413298168797</v>
      </c>
    </row>
    <row r="41" spans="1:3" ht="15">
      <c r="A41" s="48" t="s">
        <v>175</v>
      </c>
      <c r="B41" s="49">
        <v>104.79588701117596</v>
      </c>
      <c r="C41" s="50">
        <f t="shared" si="0"/>
        <v>105.39588701117596</v>
      </c>
    </row>
    <row r="42" spans="1:3" ht="15">
      <c r="A42" s="48" t="s">
        <v>176</v>
      </c>
      <c r="B42" s="49">
        <v>105.94755246440928</v>
      </c>
      <c r="C42" s="50">
        <f t="shared" si="0"/>
        <v>106.54755246440928</v>
      </c>
    </row>
    <row r="43" spans="1:3" ht="15">
      <c r="A43" s="48" t="s">
        <v>177</v>
      </c>
      <c r="B43" s="49">
        <v>106.71462201379451</v>
      </c>
      <c r="C43" s="50">
        <f t="shared" si="0"/>
        <v>107.3146220137945</v>
      </c>
    </row>
    <row r="44" spans="1:3" ht="15">
      <c r="A44" s="48" t="s">
        <v>178</v>
      </c>
      <c r="B44" s="49">
        <v>104.62851574386897</v>
      </c>
      <c r="C44" s="50">
        <f t="shared" si="0"/>
        <v>105.22851574386897</v>
      </c>
    </row>
    <row r="45" spans="1:3" ht="15">
      <c r="A45" s="48" t="s">
        <v>179</v>
      </c>
      <c r="B45" s="49">
        <v>103.60559848031184</v>
      </c>
      <c r="C45" s="50">
        <f t="shared" si="0"/>
        <v>104.20559848031183</v>
      </c>
    </row>
    <row r="46" spans="1:3" ht="15">
      <c r="A46" s="48" t="s">
        <v>180</v>
      </c>
      <c r="B46" s="49">
        <v>105.92258924112348</v>
      </c>
      <c r="C46" s="50">
        <f t="shared" si="0"/>
        <v>106.52258924112347</v>
      </c>
    </row>
    <row r="47" spans="1:3" ht="15">
      <c r="A47" s="48" t="s">
        <v>181</v>
      </c>
      <c r="B47" s="49">
        <v>107.29939276181382</v>
      </c>
      <c r="C47" s="50">
        <f t="shared" si="0"/>
        <v>107.89939276181381</v>
      </c>
    </row>
    <row r="48" spans="1:3" ht="15">
      <c r="A48" s="48" t="s">
        <v>182</v>
      </c>
      <c r="B48" s="49">
        <v>114.83916867885478</v>
      </c>
      <c r="C48" s="50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2022-07-04T12:27:02Z</cp:lastPrinted>
  <dcterms:created xsi:type="dcterms:W3CDTF">2004-12-27T07:54:16Z</dcterms:created>
  <dcterms:modified xsi:type="dcterms:W3CDTF">2022-08-04T08:06:56Z</dcterms:modified>
  <cp:category/>
  <cp:version/>
  <cp:contentType/>
  <cp:contentStatus/>
</cp:coreProperties>
</file>